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vmlDrawing1.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00" firstSheet="0" activeTab="0"/>
  </bookViews>
  <sheets>
    <sheet name="PROFORMA" sheetId="1" state="visible" r:id="rId2"/>
    <sheet name="Hoja1" sheetId="2" state="hidden" r:id="rId3"/>
  </sheets>
  <definedNames>
    <definedName function="false" hidden="false" localSheetId="0" name="_xlnm.Print_Area" vbProcedure="false">PROFORMA!$A$1:$M$36</definedName>
    <definedName function="false" hidden="false" name="_xlnm.Print_Area" vbProcedure="false">PROFORMA!$A$1:$M$36</definedName>
    <definedName function="false" hidden="false" name="_xlnm.Print_Titles" vbProcedure="false">PROFORMA!$A:$A,PROFORMA!$A$7:$IV$9</definedName>
  </definedNames>
  <calcPr iterateCount="100" refMode="A1" iterate="false" iterateDelta="0.001"/>
</workbook>
</file>

<file path=xl/comments1.xml><?xml version="1.0" encoding="utf-8"?>
<comments xmlns="http://schemas.openxmlformats.org/spreadsheetml/2006/main" xmlns:xdr="http://schemas.openxmlformats.org/drawingml/2006/spreadsheetDrawing">
  <authors>
    <author/>
  </authors>
  <commentList>
    <comment ref="H14" authorId="0">
      <text>
        <r>
          <rPr>
            <sz val="12"/>
            <rFont val="Times New Roman"/>
            <family val="1"/>
          </rPr>
          <t>contabilidad:
PORTAL 2: 3A/3B/3C/3D/4A/B/4C/4D</t>
        </r>
      </text>
    </comment>
    <comment ref="H17" authorId="0">
      <text>
        <r>
          <rPr>
            <sz val="12"/>
            <rFont val="Times New Roman"/>
            <family val="1"/>
          </rPr>
          <t>contabilidad:
PORTAL 2: 6A,6B,6C
PORTAL 4:1A,1B,1C</t>
        </r>
      </text>
    </comment>
    <comment ref="H18" authorId="0">
      <text>
        <r>
          <rPr>
            <sz val="12"/>
            <rFont val="Times New Roman"/>
            <family val="1"/>
          </rPr>
          <t>contabilidad:
contabilidad:
PORTAL 3:BA,BB,BC,4A,4B,5A,5B,6A,6B
PORTAL 4: 2A,2B,2C,6C,3A,3B,3C,4A,4B,4C,5A,5B,5C</t>
        </r>
      </text>
    </comment>
    <comment ref="H19" authorId="0">
      <text>
        <r>
          <rPr>
            <sz val="12"/>
            <rFont val="Times New Roman"/>
            <family val="1"/>
          </rPr>
          <t>contabilidad:
PORTAL 2: 3A,3B,3C,3D,4A,4B,4C,4D,5A,5B,5C,5D,6D
PORTAL 3:1A,1B,2A,2B,3A</t>
        </r>
      </text>
    </comment>
    <comment ref="H31" authorId="0">
      <text>
        <r>
          <rPr>
            <sz val="12"/>
            <rFont val="Times New Roman"/>
            <family val="1"/>
          </rPr>
          <t>contabilidad:
NOVIEMBRE
PORTAL 2: 3A/3B/3C/3D/4A/B/4C/4D</t>
        </r>
      </text>
    </comment>
    <comment ref="H32" authorId="0">
      <text>
        <r>
          <rPr>
            <sz val="12"/>
            <rFont val="Times New Roman"/>
            <family val="1"/>
          </rPr>
          <t>contabilidad:
P2:16
P3:14</t>
        </r>
      </text>
    </comment>
    <comment ref="J19" authorId="0">
      <text>
        <r>
          <rPr>
            <sz val="12"/>
            <rFont val="Times New Roman"/>
            <family val="1"/>
          </rPr>
          <t>contabilidad:
contabilidad:
NOVIEMBRE
PORTAL 3:4A/4B/5A/5B/BA/BB/6A/6B
PORTAL 4:BA/BB/BC/2A/2B/2C/3A/3C/3B
NOVIEMBRE
PORTAL 2: 3A/3B/3C/3D/4A/B/4C/4D</t>
        </r>
      </text>
    </comment>
    <comment ref="L14" authorId="0">
      <text>
        <r>
          <rPr>
            <sz val="12"/>
            <rFont val="Times New Roman"/>
            <family val="1"/>
          </rPr>
          <t>contabilidad:
DICIEMBRE 
PORTAL2 5A,5C,6A,6C,5B,5D,6B,6D
PORTAL 3
1A,1B,2A,2B,3A,3C,4A,4B,5A,5B,6A,6B
PORTAL 4
1A,1B,1C</t>
        </r>
      </text>
    </comment>
    <comment ref="L24" authorId="0">
      <text>
        <r>
          <rPr>
            <sz val="12"/>
            <rFont val="Times New Roman"/>
            <family val="1"/>
          </rPr>
          <t>contabilidad:
PORTAL 2
3B,3C,3D,4A,4C,4D,5C,5B,6A,6B,6C,6D
PORTAL 3
6A,5A,5B,4B,4A,3B,2B,2A
PORTAL 4
1A,1B,1C</t>
        </r>
      </text>
    </comment>
    <comment ref="L25" authorId="0">
      <text>
        <r>
          <rPr>
            <sz val="12"/>
            <rFont val="Times New Roman"/>
            <family val="1"/>
          </rPr>
          <t>contabilidad:
PORTAL2
3B,4A
PORTAL 4
1C</t>
        </r>
      </text>
    </comment>
    <comment ref="L29" authorId="0">
      <text>
        <r>
          <rPr>
            <sz val="12"/>
            <rFont val="Times New Roman"/>
            <family val="1"/>
          </rPr>
          <t>contabilidad:
PORTAL2
6C,6A,6D,5D,5A
PORTAL 3
1B,2B,3B,4B,5B,6B</t>
        </r>
      </text>
    </comment>
    <comment ref="L30" authorId="0">
      <text>
        <r>
          <rPr>
            <sz val="12"/>
            <rFont val="Times New Roman"/>
            <family val="1"/>
          </rPr>
          <t>contabilidad:
PORTAL2
5C
PORTAL 3
1A,2A,3A,4A,5A,6A
PORTAL 4
1A,1B</t>
        </r>
      </text>
    </comment>
    <comment ref="L33" authorId="0">
      <text>
        <r>
          <rPr>
            <sz val="12"/>
            <rFont val="Times New Roman"/>
            <family val="1"/>
          </rPr>
          <t>contabilidad:
PORTAL 2
3C,4C,4B,3D, 5B,5C,6A,6B,6C
PORTAL 3
6A,6B,5B,4A,2B</t>
        </r>
      </text>
    </comment>
  </commentList>
</comments>
</file>

<file path=xl/sharedStrings.xml><?xml version="1.0" encoding="utf-8"?>
<sst xmlns="http://schemas.openxmlformats.org/spreadsheetml/2006/main" count="319" uniqueCount="151">
  <si>
    <t>MES: DICIEMBRE</t>
  </si>
  <si>
    <t>SUBCONTRATA:HIEDRA</t>
  </si>
  <si>
    <t>4ª CERTIFICACIÓN 314 VIV GETAFE </t>
  </si>
  <si>
    <t>OBRA:  INSTALACION DE ELECTRICIDAD </t>
  </si>
  <si>
    <t>MEDICION CONTRATO INSTALADOR</t>
  </si>
  <si>
    <t>PRECIOS</t>
  </si>
  <si>
    <t>CERTIFICABLE SUBCONTRATISTA</t>
  </si>
  <si>
    <t>COD.</t>
  </si>
  <si>
    <t>DESCRIPCION</t>
  </si>
  <si>
    <t>UNITARIOS</t>
  </si>
  <si>
    <t>TOTAL</t>
  </si>
  <si>
    <t>FACTURA A ORIGEN</t>
  </si>
  <si>
    <t>FACTURA ANTERIOR</t>
  </si>
  <si>
    <t>FACTURA MES</t>
  </si>
  <si>
    <t>UD.</t>
  </si>
  <si>
    <t> </t>
  </si>
  <si>
    <t>CONTRATO</t>
  </si>
  <si>
    <t>% MED INST</t>
  </si>
  <si>
    <t>MEDICION</t>
  </si>
  <si>
    <t>IMPORTE</t>
  </si>
  <si>
    <t>  </t>
  </si>
  <si>
    <t>01.</t>
  </si>
  <si>
    <t>INSTALACION DE ELECTRICIDAD VIVIENDA</t>
  </si>
  <si>
    <t>01.03</t>
  </si>
  <si>
    <t>Electricidad instalacion en vivienda tubo</t>
  </si>
  <si>
    <t>01.04</t>
  </si>
  <si>
    <t> Electricidad instalacion en vivienda hilo</t>
  </si>
  <si>
    <t> Electricidad instalacion en vivienda hilo INTERIOR</t>
  </si>
  <si>
    <t>Electricidad instalacion en vivienda tubo PERIMETRO</t>
  </si>
  <si>
    <t>Electricidad instalacion en vivienda tubo INTERIOR</t>
  </si>
  <si>
    <t> Electricidad instalacion en vivienda precableado </t>
  </si>
  <si>
    <t>01.05</t>
  </si>
  <si>
    <t> Electricidad instalacion en vivienda precableado PERIMETRO</t>
  </si>
  <si>
    <t> Electricidad instalacion en vivienda precableado INTERIOR</t>
  </si>
  <si>
    <t>01.08</t>
  </si>
  <si>
    <t> Electricidad instalacion en vivienda empalme cajas</t>
  </si>
  <si>
    <t>01.09</t>
  </si>
  <si>
    <t> Electricidad instalacion en vivienda cuadros</t>
  </si>
  <si>
    <t>01.10</t>
  </si>
  <si>
    <t> Electricidad instalacion en vivienda mecanismos</t>
  </si>
  <si>
    <t>POSIBLIDAD PROG. DOMOTICA Y KNX</t>
  </si>
  <si>
    <t>INSTALACION ZONIFICACION AA, TUBO ELEC,TUBO DOMOTICA, HILO CONEXIÓN</t>
  </si>
  <si>
    <t>INSTALACION PERSIANAS TODA LA CASA, TUBO ELEC,TUBO DOMOTICA HILO, CONEXIONADO</t>
  </si>
  <si>
    <t>INSTALACION BLUETOOCH POR ESTANCIA, INSTALACION COMPLETA</t>
  </si>
  <si>
    <t>AMPLIACION INSTALACION VIVIENDAS DE 3 HABITACIONES</t>
  </si>
  <si>
    <t>AMPLIACION INSTALACION VIVIENDAS DE 4 HABITACIONES</t>
  </si>
  <si>
    <t>REMATES PERIMETRO PORTAL 2(RMC)</t>
  </si>
  <si>
    <t>MARCADO DE VIVIENDAS</t>
  </si>
  <si>
    <t>INSTALACION PERSINAS EXTRA DORMITORIO</t>
  </si>
  <si>
    <t>TOTAL PRESUPUESTO:</t>
  </si>
  <si>
    <t>Presupuesto</t>
  </si>
  <si>
    <t>Código</t>
  </si>
  <si>
    <t>Nat</t>
  </si>
  <si>
    <t>Ud</t>
  </si>
  <si>
    <t>Resumen</t>
  </si>
  <si>
    <t>Comentario</t>
  </si>
  <si>
    <t>N</t>
  </si>
  <si>
    <t>Longitud</t>
  </si>
  <si>
    <t>Anchura</t>
  </si>
  <si>
    <t>Altura</t>
  </si>
  <si>
    <t>Parcial</t>
  </si>
  <si>
    <t>CanPres</t>
  </si>
  <si>
    <t>medicion:</t>
  </si>
  <si>
    <t>ISNT06       </t>
  </si>
  <si>
    <t>Capítulo</t>
  </si>
  <si>
    <t>ELECTRICIDAD</t>
  </si>
  <si>
    <t>06.01        </t>
  </si>
  <si>
    <t>Partida</t>
  </si>
  <si>
    <t>m.</t>
  </si>
  <si>
    <t>ACOMETIDA TRIFÁSICA 3,5x25 mm2 Cu</t>
  </si>
  <si>
    <t>Acometida individual trifásica en canalización subterránea tendida directamente en zanja formada por cable de cobre de 3,5x25 mm2, con aislamiento de 0,6/1 kV., incluso p.p. de zanja, capa de arena de río, protección mecánica por placa y cinta señalización de PVC. Instalación, incluyendo conexionado. (a determinar)</t>
  </si>
  <si>
    <t>Viv Tipo 1</t>
  </si>
  <si>
    <t>Viv Tipo 2</t>
  </si>
  <si>
    <t>Viv Tipo 3</t>
  </si>
  <si>
    <t>Viv Tipo 4</t>
  </si>
  <si>
    <t>Viv Tipo 5</t>
  </si>
  <si>
    <t>Viv Tipo 6</t>
  </si>
  <si>
    <t>Viv Tipo 7</t>
  </si>
  <si>
    <t>Viv Tipo 8</t>
  </si>
  <si>
    <t>06.01</t>
  </si>
  <si>
    <t>06.02        </t>
  </si>
  <si>
    <t>DERIVACIÓN INDIVIDUAL 5x25 mm2</t>
  </si>
  <si>
    <t>Derivación individual 5x25 mm2 (línea que enlaza el contador o contadores de cada abonado con su dispositivo privado de mando y protección), bajo tubo de PVC rígido D=29, M 40/gp5, conductores de cobre de 25 mm2 y aislamiento tipo Rv-K 0,6/1 kV libre de halógenos, en sistema trifásico con neutro, más conductor de protección y conductor de conmutación para doble tarifa de Cu 1,5 mm2 y color rojo. Instalada en canaladura a lo largo del hueco de escalera, incluyendo elementos de fijación y conexionado.</t>
  </si>
  <si>
    <t>06.02</t>
  </si>
  <si>
    <t>06.03        </t>
  </si>
  <si>
    <t>ud</t>
  </si>
  <si>
    <t>CUADRO PROTEC.ELECTRIFIC. ELEVADA 14 C.</t>
  </si>
  <si>
    <t>Cuadro protección electrificación elevada, formado por caja, de doble aislamiento de empotrar, con caja de empotrar de puerta blanca Legrand Ekinoxe de 2x12 elementos, perfil omega, embarrado de protección, interruptor de control de potencia, interruptor general magnetotérmico de corte omnipolar 40 A, interruptor diferencial 2x40 A 300 mA y PIAS (I+N) de 10, 16, 20 y 25 A., con circuitos adicionales para alumbrado, tomas de corriente, aire acondicionado y domótica y circuito adicional de previsión de ascensor monofósico (salvo en vivienda tipo 7, que se realizará la instalación).  Instalado, incluyendo cableado y conexionado.</t>
  </si>
  <si>
    <t>06.03</t>
  </si>
  <si>
    <t>06.04        </t>
  </si>
  <si>
    <t>CAJA I.C.P.(4P)</t>
  </si>
  <si>
    <t>Caja I.C.P. (4p) doble aislamiento, de empotrar, precintable y homologada por la compañía eléctrica.</t>
  </si>
  <si>
    <t>06.04</t>
  </si>
  <si>
    <t>06.05        </t>
  </si>
  <si>
    <t>P.LUZ SENCILLO SIMÓN 27</t>
  </si>
  <si>
    <t>Punto de luz sencillo realizado con tubo PVC corrugado de M 20/gp5 y conductor rígido de 1,5 mm2 de Cu., y aislamiento VV 750 V., incluyendo caja de registro, caja de mecanismo universal con tornillos, interruptor unipolar Simón serie 27, instalado.</t>
  </si>
  <si>
    <t>06.05</t>
  </si>
  <si>
    <t>06.06        </t>
  </si>
  <si>
    <t>P.LUZ CONMUTADO SIMÓN 27</t>
  </si>
  <si>
    <t>Punto conmutado sencillo realizado con tubo PVC corrugado de M 20/gp5 y conductor rígido de 1,5 mm2 de Cu, y aislamiento VV 750 V., incluyendo caja de registro, cajas de mecanismo universal con tornillos, conmutadores Simón serie 27, instalado.</t>
  </si>
  <si>
    <t>06.06</t>
  </si>
  <si>
    <t>06.07        </t>
  </si>
  <si>
    <t>P.LUZ MÚLTIPLE SIMÓN 27</t>
  </si>
  <si>
    <t>Punto múltiple (hasta 3 puntos de luz) realizado con tubo PVC corrugado de M 20/gp5 y conductor rígido de 1,5 mm2 de Cu., y aislamiento VV 750 V., incluyendo caja de registro, caja de mecanismo universal con tornillos, interruptor unipolar Simón serie 27, instalado.</t>
  </si>
  <si>
    <t>06.07</t>
  </si>
  <si>
    <t>06.08        </t>
  </si>
  <si>
    <t>P.DOBLE INTERRUPTOR SIMÓN 27</t>
  </si>
  <si>
    <t>Punto doble interruptor realizado con tubo PVC corrugado de M 20/gp5 y conductor rígido de 1,5 mm2 de Cu., y aislamiento VV 750 V., incluyendo caja de registro, caja de mecanismo universal con tornillos, doble interruptor Simón serie 27, instalado.</t>
  </si>
  <si>
    <t>06.08</t>
  </si>
  <si>
    <t>06.09        </t>
  </si>
  <si>
    <t>P.DOBLE CONMUTAD. SIMÓN 27</t>
  </si>
  <si>
    <t>Punto doble conmutador realizado con tubo PVC corrugado de D=20/gp 5, conductor rígido de 1,5 mm2 de Cu., y aislamiento VV 750 V., incluyendo caja de registro, cajas de mecanismo universal con tornillos, dobles conmutadores Simón serie 27, instalado.</t>
  </si>
  <si>
    <t>06.09</t>
  </si>
  <si>
    <t>06.10        </t>
  </si>
  <si>
    <t>P.LUZ ESCALERA SIMÓN 27</t>
  </si>
  <si>
    <t>Punto de luz de alumbrado de escalera realizado con tubo PVC corrugado de M 20/gp5 y conductor rígido de 1,5 mm2 de Cu., y aislamiento VV 750 V., incluyendo caja de registro, caja de mecanismo universal con tornillos, pulsador Simón serie 27, instalado.</t>
  </si>
  <si>
    <t>06.10</t>
  </si>
  <si>
    <t>06.11        </t>
  </si>
  <si>
    <t>P.PULSADOR TIMBRE SIMÓN 27</t>
  </si>
  <si>
    <t>Punto pulsador timbre realizado con tubo PVC corrugado de M 20/gp5 y conductor rígido de 1,5 mm2 de Cu., y aislamiento VV 750 V., incluyendo caja de registro, cajas de mecanismo universal con tornillos, pulsador con marco Simón serie 27 y zumbador, instalado.</t>
  </si>
  <si>
    <t>06.11</t>
  </si>
  <si>
    <t>06.12        </t>
  </si>
  <si>
    <t>B.ENCHUFE SCHUKO SIMÓN 27</t>
  </si>
  <si>
    <t>Base de enchufe con toma de tierra lateral realizada con tubo PVC corrugado de M 20/gp5 y conductor rígido de 2,5 mm2 de Cu., y aislamiento VV 750 V., en sistema monofásico con toma de tierra (fase, neutro y tierra), incluyendo caja de registro, caja de mecanismo universal con tornillos, base de enchufe sistema schuko 10-16 A. (II+t.) Simón serie 27, instalada.</t>
  </si>
  <si>
    <t>06.12</t>
  </si>
  <si>
    <t>06.13        </t>
  </si>
  <si>
    <t>Base de enchufe con toma de tierra lateral realizada con tubo PVC corrugado de M 20/gp5 y conductor rígido de 6 mm2 de Cu., y aislamiento VV 750 V., en sistema monofásico con toma de tierra (fase, neutro y tierra), incluyendo caja de registro, caja de mecanismo universal con tornillos, base de enchufe sistema schuko 25 A. (II+t.) Simón serie 27, instalada.</t>
  </si>
  <si>
    <t>06.13</t>
  </si>
  <si>
    <t>06.14        </t>
  </si>
  <si>
    <t>CONEXIÓN DOMÓTICA SIMÓN 27</t>
  </si>
  <si>
    <t>Salida de cables realizada con toma de tierra lateral realizada con tubo PVC corrugado de M 20/gp5 y conductor rígido de 2,5 mm2 de Cu., y aislamiento VV 750 V., en sistema monofásico con toma de tierra (fase, neutro y tierra), incluyendo caja de registro, caja de mecanismo universal con tornillos, salida de cable con marco Simón serie 27, para conexión del circuito de domótica, instalada.</t>
  </si>
  <si>
    <t>06.14</t>
  </si>
  <si>
    <t>06.15        </t>
  </si>
  <si>
    <t>TOMA TELÉFONO SIMÓN 27</t>
  </si>
  <si>
    <t>Toma de teléfono realizada con tubo PVC corrugado de M 20/gp5 y guía de alambre galvanizado, para instalación de línea telefónica, incluyendo caja de registro, caja de mecanismo universal con tornillos, toma de teléfono con marco Simón serie 27, instalada.</t>
  </si>
  <si>
    <t>06.15</t>
  </si>
  <si>
    <t>06.16        </t>
  </si>
  <si>
    <t>TOMA TV/SAT ÚNICA SIMÓN 27</t>
  </si>
  <si>
    <t>Toma para TV/SAT realizada con tubo PVC corrugado de M 20/gp5, incluida caja de registro, caja universal con tornillos, toma TV/SAT o TLCA, Simón serie 27, instalada.</t>
  </si>
  <si>
    <t>06.16</t>
  </si>
  <si>
    <t>06.166       </t>
  </si>
  <si>
    <t>AVISADOR ACUSTICO Y LUMINOSO</t>
  </si>
  <si>
    <t>Suministro y colocación de avisador luminoso y sonoro de timbre para apertura de la puerta del edificio de sistema de bucle magnético,</t>
  </si>
  <si>
    <t>Viv. Tipo 7</t>
  </si>
  <si>
    <t>06.166</t>
  </si>
  <si>
    <t>06.18        </t>
  </si>
  <si>
    <t>VIDEO COMUNICADOR</t>
  </si>
  <si>
    <t>Suministro y colocación de video comunicador bidireccional para apertura de puerta</t>
  </si>
  <si>
    <t>06.18</t>
  </si>
  <si>
    <t>ISNT06</t>
  </si>
  <si>
    <t>MED_VIV</t>
  </si>
</sst>
</file>

<file path=xl/styles.xml><?xml version="1.0" encoding="utf-8"?>
<styleSheet xmlns="http://schemas.openxmlformats.org/spreadsheetml/2006/main">
  <numFmts count="9">
    <numFmt numFmtId="164" formatCode="GENERAL"/>
    <numFmt numFmtId="165" formatCode="#,##0.000"/>
    <numFmt numFmtId="166" formatCode="#,##0.##"/>
    <numFmt numFmtId="167" formatCode="#,##0.00"/>
    <numFmt numFmtId="168" formatCode="MMM\ D&quot;, &quot;YY"/>
    <numFmt numFmtId="169" formatCode="0.00"/>
    <numFmt numFmtId="170" formatCode="0.00%"/>
    <numFmt numFmtId="171" formatCode="GENERAL"/>
    <numFmt numFmtId="172" formatCode="@"/>
  </numFmts>
  <fonts count="19">
    <font>
      <sz val="10"/>
      <name val="Arial"/>
      <family val="2"/>
    </font>
    <font>
      <sz val="10"/>
      <name val="Arial"/>
      <family val="0"/>
    </font>
    <font>
      <sz val="10"/>
      <name val="Arial"/>
      <family val="0"/>
    </font>
    <font>
      <sz val="10"/>
      <name val="Arial"/>
      <family val="0"/>
    </font>
    <font>
      <sz val="14"/>
      <name val="Arial"/>
      <family val="2"/>
    </font>
    <font>
      <b val="true"/>
      <sz val="14"/>
      <name val="Arial"/>
      <family val="2"/>
    </font>
    <font>
      <sz val="16"/>
      <name val="Arial"/>
      <family val="2"/>
    </font>
    <font>
      <b val="true"/>
      <sz val="12"/>
      <name val="Arial"/>
      <family val="2"/>
    </font>
    <font>
      <sz val="12"/>
      <name val="Arial"/>
      <family val="2"/>
    </font>
    <font>
      <b val="true"/>
      <sz val="10"/>
      <name val="Arial"/>
      <family val="2"/>
    </font>
    <font>
      <b val="true"/>
      <sz val="11"/>
      <color rgb="FF000000"/>
      <name val="Calibri"/>
      <family val="2"/>
    </font>
    <font>
      <sz val="11"/>
      <color rgb="FF000000"/>
      <name val="Calibri"/>
      <family val="2"/>
    </font>
    <font>
      <sz val="9"/>
      <color rgb="FF000000"/>
      <name val="Calibri"/>
      <family val="2"/>
    </font>
    <font>
      <sz val="12"/>
      <name val="Times New Roman"/>
      <family val="1"/>
    </font>
    <font>
      <b val="true"/>
      <sz val="10"/>
      <color rgb="FF000000"/>
      <name val="Calibri"/>
      <family val="2"/>
    </font>
    <font>
      <b val="true"/>
      <sz val="14"/>
      <color rgb="FF000000"/>
      <name val="Calibri"/>
      <family val="2"/>
    </font>
    <font>
      <b val="true"/>
      <i val="true"/>
      <sz val="10"/>
      <color rgb="FF000000"/>
      <name val="Calibri"/>
      <family val="2"/>
    </font>
    <font>
      <b val="true"/>
      <sz val="8"/>
      <color rgb="FF000000"/>
      <name val="Calibri"/>
      <family val="2"/>
    </font>
    <font>
      <sz val="8"/>
      <color rgb="FF000000"/>
      <name val="Calibri"/>
      <family val="2"/>
    </font>
  </fonts>
  <fills count="9">
    <fill>
      <patternFill patternType="none"/>
    </fill>
    <fill>
      <patternFill patternType="gray125"/>
    </fill>
    <fill>
      <patternFill patternType="solid">
        <fgColor rgb="FFFFFFFF"/>
        <bgColor rgb="FFFFFFCC"/>
      </patternFill>
    </fill>
    <fill>
      <patternFill patternType="solid">
        <fgColor rgb="FFFFFFCC"/>
        <bgColor rgb="FFFFFFFF"/>
      </patternFill>
    </fill>
    <fill>
      <patternFill patternType="solid">
        <fgColor rgb="FFC0C0C0"/>
        <bgColor rgb="FFCCCCFF"/>
      </patternFill>
    </fill>
    <fill>
      <patternFill patternType="solid">
        <fgColor rgb="FF99CCFF"/>
        <bgColor rgb="FFCCCCFF"/>
      </patternFill>
    </fill>
    <fill>
      <patternFill patternType="solid">
        <fgColor rgb="FFF79646"/>
        <bgColor rgb="FFFF8080"/>
      </patternFill>
    </fill>
    <fill>
      <patternFill patternType="solid">
        <fgColor rgb="FFCCFFCC"/>
        <bgColor rgb="FFCCFFFF"/>
      </patternFill>
    </fill>
    <fill>
      <patternFill patternType="solid">
        <fgColor rgb="FF000000"/>
        <bgColor rgb="FF003300"/>
      </patternFill>
    </fill>
  </fills>
  <borders count="33">
    <border diagonalUp="false" diagonalDown="false">
      <left/>
      <right/>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style="medium"/>
      <right style="medium"/>
      <top/>
      <bottom/>
      <diagonal/>
    </border>
    <border diagonalUp="false" diagonalDown="false">
      <left style="medium"/>
      <right/>
      <top/>
      <bottom/>
      <diagonal/>
    </border>
    <border diagonalUp="false" diagonalDown="false">
      <left style="medium"/>
      <right style="medium"/>
      <top/>
      <bottom style="medium"/>
      <diagonal/>
    </border>
    <border diagonalUp="false" diagonalDown="false">
      <left style="medium"/>
      <right/>
      <top/>
      <bottom style="medium"/>
      <diagonal/>
    </border>
    <border diagonalUp="false" diagonalDown="false">
      <left/>
      <right/>
      <top style="medium"/>
      <bottom/>
      <diagonal/>
    </border>
    <border diagonalUp="false" diagonalDown="false">
      <left style="medium"/>
      <right style="medium"/>
      <top style="thin"/>
      <bottom style="thin"/>
      <diagonal/>
    </border>
    <border diagonalUp="false" diagonalDown="false">
      <left style="thin"/>
      <right style="thin"/>
      <top style="medium"/>
      <bottom style="medium"/>
      <diagonal/>
    </border>
    <border diagonalUp="false" diagonalDown="false">
      <left/>
      <right style="thin"/>
      <top style="thin"/>
      <bottom style="thin"/>
      <diagonal/>
    </border>
    <border diagonalUp="false" diagonalDown="false">
      <left style="thin"/>
      <right style="medium"/>
      <top style="thin"/>
      <bottom style="thin"/>
      <diagonal/>
    </border>
    <border diagonalUp="false" diagonalDown="false">
      <left/>
      <right/>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medium"/>
      <top/>
      <bottom/>
      <diagonal/>
    </border>
    <border diagonalUp="false" diagonalDown="false">
      <left style="thin"/>
      <right/>
      <top style="thin"/>
      <bottom style="thin"/>
      <diagonal/>
    </border>
    <border diagonalUp="false" diagonalDown="false">
      <left/>
      <right/>
      <top/>
      <bottom style="mediu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style="medium"/>
      <right style="medium"/>
      <top style="thin"/>
      <bottom/>
      <diagonal/>
    </border>
    <border diagonalUp="false" diagonalDown="false">
      <left/>
      <right style="thin"/>
      <top style="thin"/>
      <bottom/>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medium"/>
      <right style="thin"/>
      <top style="thin"/>
      <bottom style="medium"/>
      <diagonal/>
    </border>
    <border diagonalUp="false" diagonalDown="false">
      <left style="thin"/>
      <right style="thin"/>
      <top style="thin"/>
      <bottom/>
      <diagonal/>
    </border>
    <border diagonalUp="false" diagonalDown="false">
      <left style="medium"/>
      <right style="medium"/>
      <top style="thin"/>
      <bottom style="medium"/>
      <diagonal/>
    </border>
    <border diagonalUp="false" diagonalDown="false">
      <left style="medium"/>
      <right style="thin"/>
      <top/>
      <bottom/>
      <diagonal/>
    </border>
    <border diagonalUp="false" diagonalDown="false">
      <left style="thin"/>
      <right style="thin"/>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8">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6" fontId="4" fillId="2" borderId="0" xfId="0" applyFont="true" applyBorder="false" applyAlignment="true" applyProtection="false">
      <alignment horizontal="center" vertical="bottom" textRotation="0" wrapText="false" indent="0" shrinkToFit="false"/>
      <protection locked="true" hidden="false"/>
    </xf>
    <xf numFmtId="166" fontId="4" fillId="2" borderId="0" xfId="0" applyFont="true" applyBorder="false" applyAlignment="false" applyProtection="false">
      <alignment horizontal="general" vertical="bottom" textRotation="0" wrapText="false" indent="0" shrinkToFit="false"/>
      <protection locked="true" hidden="false"/>
    </xf>
    <xf numFmtId="167" fontId="4" fillId="2"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center" vertical="center" textRotation="0" wrapText="false" indent="0" shrinkToFit="false"/>
      <protection locked="true" hidden="false"/>
    </xf>
    <xf numFmtId="166" fontId="0" fillId="2" borderId="0" xfId="0" applyFont="true" applyBorder="false" applyAlignment="true" applyProtection="false">
      <alignment horizontal="center" vertical="bottom" textRotation="0" wrapText="false" indent="0" shrinkToFit="false"/>
      <protection locked="true" hidden="false"/>
    </xf>
    <xf numFmtId="166"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5" fontId="6"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6" fontId="6" fillId="2" borderId="0" xfId="0" applyFont="true" applyBorder="false" applyAlignment="true" applyProtection="false">
      <alignment horizontal="center" vertical="bottom" textRotation="0" wrapText="false" indent="0" shrinkToFit="false"/>
      <protection locked="true" hidden="false"/>
    </xf>
    <xf numFmtId="166" fontId="6" fillId="2" borderId="0" xfId="0" applyFont="true" applyBorder="false" applyAlignment="false" applyProtection="false">
      <alignment horizontal="general" vertical="bottom" textRotation="0" wrapText="false" indent="0" shrinkToFit="false"/>
      <protection locked="true" hidden="false"/>
    </xf>
    <xf numFmtId="167" fontId="8"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7" fontId="6" fillId="2"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8" fillId="2" borderId="0" xfId="0" applyFont="true" applyBorder="fals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8" fontId="7" fillId="2" borderId="0" xfId="0" applyFont="true" applyBorder="false" applyAlignment="true" applyProtection="false">
      <alignment horizontal="center" vertical="bottom" textRotation="0" wrapText="false" indent="0" shrinkToFit="false"/>
      <protection locked="true" hidden="false"/>
    </xf>
    <xf numFmtId="166" fontId="8" fillId="2"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8" fillId="2" borderId="0" xfId="0" applyFont="true" applyBorder="false" applyAlignment="true" applyProtection="false">
      <alignment horizontal="center" vertical="bottom"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6" fontId="0" fillId="2" borderId="0" xfId="0" applyFont="true" applyBorder="true" applyAlignment="false" applyProtection="false">
      <alignment horizontal="general" vertical="bottom" textRotation="0" wrapText="false" indent="0" shrinkToFit="false"/>
      <protection locked="true" hidden="false"/>
    </xf>
    <xf numFmtId="166" fontId="0" fillId="2" borderId="0" xfId="0" applyFont="true" applyBorder="true" applyAlignment="true" applyProtection="false">
      <alignment horizontal="center" vertical="center" textRotation="0" wrapText="false" indent="0" shrinkToFit="false"/>
      <protection locked="true" hidden="false"/>
    </xf>
    <xf numFmtId="165" fontId="0" fillId="2" borderId="1" xfId="0" applyFont="true" applyBorder="true" applyAlignment="true" applyProtection="false">
      <alignment horizontal="center" vertical="bottom" textRotation="0" wrapText="false" indent="0" shrinkToFit="false"/>
      <protection locked="true" hidden="false"/>
    </xf>
    <xf numFmtId="164" fontId="0" fillId="2" borderId="2" xfId="0" applyFont="true" applyBorder="true" applyAlignment="true" applyProtection="false">
      <alignment horizontal="center"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6" fontId="9" fillId="3" borderId="4" xfId="0" applyFont="true" applyBorder="true" applyAlignment="true" applyProtection="false">
      <alignment horizontal="center" vertical="center" textRotation="0" wrapText="true" indent="0" shrinkToFit="false"/>
      <protection locked="true" hidden="false"/>
    </xf>
    <xf numFmtId="166" fontId="9" fillId="3" borderId="5" xfId="0" applyFont="true" applyBorder="true" applyAlignment="true" applyProtection="false">
      <alignment horizontal="center" vertical="center" textRotation="0" wrapText="false" indent="0" shrinkToFit="false"/>
      <protection locked="true" hidden="false"/>
    </xf>
    <xf numFmtId="166" fontId="9" fillId="3" borderId="6" xfId="0" applyFont="true" applyBorder="true" applyAlignment="true" applyProtection="false">
      <alignment horizontal="center" vertical="bottom" textRotation="0" wrapText="false" indent="0" shrinkToFit="false"/>
      <protection locked="true" hidden="false"/>
    </xf>
    <xf numFmtId="166" fontId="5" fillId="0" borderId="5" xfId="0" applyFont="true" applyBorder="true" applyAlignment="true" applyProtection="false">
      <alignment horizontal="center" vertical="bottom" textRotation="0" wrapText="false" indent="0" shrinkToFit="true"/>
      <protection locked="true" hidden="false"/>
    </xf>
    <xf numFmtId="165" fontId="9" fillId="2" borderId="5" xfId="0" applyFont="true" applyBorder="true" applyAlignment="true" applyProtection="false">
      <alignment horizontal="center" vertical="bottom" textRotation="0" wrapText="false" indent="0" shrinkToFit="false"/>
      <protection locked="true" hidden="false"/>
    </xf>
    <xf numFmtId="164" fontId="9" fillId="2" borderId="5" xfId="0" applyFont="true" applyBorder="true" applyAlignment="true" applyProtection="false">
      <alignment horizontal="center" vertical="bottom" textRotation="0" wrapText="false" indent="0" shrinkToFit="false"/>
      <protection locked="true" hidden="false"/>
    </xf>
    <xf numFmtId="164" fontId="9" fillId="2" borderId="6" xfId="0" applyFont="true" applyBorder="true" applyAlignment="true" applyProtection="false">
      <alignment horizontal="center" vertical="bottom" textRotation="0" wrapText="false" indent="0" shrinkToFit="false"/>
      <protection locked="true" hidden="false"/>
    </xf>
    <xf numFmtId="166" fontId="9" fillId="3" borderId="7" xfId="0" applyFont="true" applyBorder="true" applyAlignment="true" applyProtection="false">
      <alignment horizontal="center" vertical="center" textRotation="0" wrapText="false" indent="0" shrinkToFit="false"/>
      <protection locked="true" hidden="false"/>
    </xf>
    <xf numFmtId="166" fontId="9" fillId="3" borderId="8" xfId="0" applyFont="true" applyBorder="true" applyAlignment="true" applyProtection="false">
      <alignment horizontal="center" vertical="bottom" textRotation="0" wrapText="false" indent="0" shrinkToFit="false"/>
      <protection locked="true" hidden="false"/>
    </xf>
    <xf numFmtId="164" fontId="9" fillId="3" borderId="4" xfId="0" applyFont="true" applyBorder="true" applyAlignment="true" applyProtection="false">
      <alignment horizontal="center"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5" fontId="9" fillId="2" borderId="9" xfId="0" applyFont="true" applyBorder="true" applyAlignment="true" applyProtection="false">
      <alignment horizontal="center" vertical="bottom" textRotation="0" wrapText="false" indent="0" shrinkToFit="false"/>
      <protection locked="true" hidden="false"/>
    </xf>
    <xf numFmtId="164" fontId="9" fillId="2" borderId="9" xfId="0" applyFont="true" applyBorder="true" applyAlignment="true" applyProtection="false">
      <alignment horizontal="center" vertical="bottom" textRotation="0" wrapText="false" indent="0" shrinkToFit="false"/>
      <protection locked="true" hidden="false"/>
    </xf>
    <xf numFmtId="164" fontId="9" fillId="2" borderId="10" xfId="0" applyFont="true" applyBorder="true" applyAlignment="true" applyProtection="false">
      <alignment horizontal="center" vertical="bottom" textRotation="0" wrapText="false" indent="0" shrinkToFit="false"/>
      <protection locked="true" hidden="false"/>
    </xf>
    <xf numFmtId="166" fontId="9" fillId="3" borderId="9" xfId="0" applyFont="true" applyBorder="true" applyAlignment="true" applyProtection="false">
      <alignment horizontal="center" vertical="center" textRotation="0" wrapText="false" indent="0" shrinkToFit="false"/>
      <protection locked="true" hidden="false"/>
    </xf>
    <xf numFmtId="166" fontId="9" fillId="3" borderId="9" xfId="0" applyFont="true" applyBorder="true" applyAlignment="true" applyProtection="false">
      <alignment horizontal="center" vertical="bottom" textRotation="0" wrapText="false" indent="0" shrinkToFit="false"/>
      <protection locked="true" hidden="false"/>
    </xf>
    <xf numFmtId="166" fontId="0" fillId="3" borderId="4" xfId="0" applyFont="true" applyBorder="true" applyAlignment="true" applyProtection="false">
      <alignment horizontal="center" vertical="bottom" textRotation="0" wrapText="false" indent="0" shrinkToFit="false"/>
      <protection locked="true" hidden="false"/>
    </xf>
    <xf numFmtId="164" fontId="9" fillId="3" borderId="9" xfId="0" applyFont="true" applyBorder="true" applyAlignment="true" applyProtection="false">
      <alignment horizontal="center" vertical="bottom" textRotation="0" wrapText="false" indent="0" shrinkToFit="false"/>
      <protection locked="true" hidden="false"/>
    </xf>
    <xf numFmtId="164" fontId="9" fillId="4" borderId="4" xfId="0" applyFont="true" applyBorder="true" applyAlignment="true" applyProtection="false">
      <alignment horizontal="center" vertical="bottom" textRotation="0" wrapText="false" indent="0" shrinkToFit="false"/>
      <protection locked="true" hidden="false"/>
    </xf>
    <xf numFmtId="166" fontId="9" fillId="4" borderId="4" xfId="0" applyFont="true" applyBorder="true" applyAlignment="true" applyProtection="false">
      <alignment horizontal="center" vertical="bottom" textRotation="0" wrapText="false" indent="0" shrinkToFit="false"/>
      <protection locked="true" hidden="false"/>
    </xf>
    <xf numFmtId="166" fontId="9" fillId="3" borderId="4" xfId="0" applyFont="true" applyBorder="true" applyAlignment="true" applyProtection="false">
      <alignment horizontal="center" vertical="bottom" textRotation="0" wrapText="false" indent="0" shrinkToFit="false"/>
      <protection locked="true" hidden="false"/>
    </xf>
    <xf numFmtId="165" fontId="0" fillId="0" borderId="5" xfId="0" applyFont="true" applyBorder="true" applyAlignment="true" applyProtection="false">
      <alignment horizontal="center" vertical="top" textRotation="0" wrapText="false" indent="0" shrinkToFit="false"/>
      <protection locked="true" hidden="false"/>
    </xf>
    <xf numFmtId="164" fontId="0" fillId="0" borderId="5" xfId="0" applyFont="true" applyBorder="true" applyAlignment="true" applyProtection="false">
      <alignment horizontal="center" vertical="top"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7" fontId="0" fillId="0" borderId="11" xfId="0" applyFont="true" applyBorder="true" applyAlignment="true" applyProtection="false">
      <alignment horizontal="right" vertical="top" textRotation="0" wrapText="false" indent="0" shrinkToFit="false"/>
      <protection locked="true" hidden="false"/>
    </xf>
    <xf numFmtId="166" fontId="0" fillId="0" borderId="5" xfId="0" applyFont="true" applyBorder="true" applyAlignment="true" applyProtection="false">
      <alignment horizontal="center" vertical="center" textRotation="0" wrapText="false" indent="0" shrinkToFit="false"/>
      <protection locked="true" hidden="false"/>
    </xf>
    <xf numFmtId="166" fontId="0" fillId="0" borderId="5" xfId="0" applyFont="true" applyBorder="true" applyAlignment="true" applyProtection="false">
      <alignment horizontal="right" vertical="top" textRotation="0" wrapText="false" indent="0" shrinkToFit="false"/>
      <protection locked="true" hidden="false"/>
    </xf>
    <xf numFmtId="166" fontId="0" fillId="0" borderId="5" xfId="0" applyFont="true" applyBorder="true" applyAlignment="true" applyProtection="false">
      <alignment horizontal="center" vertical="bottom" textRotation="0" wrapText="false" indent="0" shrinkToFit="false"/>
      <protection locked="true" hidden="false"/>
    </xf>
    <xf numFmtId="167" fontId="0" fillId="0" borderId="5" xfId="0" applyFont="true" applyBorder="true" applyAlignment="false" applyProtection="false">
      <alignment horizontal="general" vertical="bottom" textRotation="0" wrapText="fals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7" fontId="0" fillId="2"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9" fillId="5" borderId="12" xfId="0" applyFont="true" applyBorder="true" applyAlignment="true" applyProtection="false">
      <alignment horizontal="center" vertical="top" textRotation="0" wrapText="false" indent="0" shrinkToFit="false"/>
      <protection locked="true" hidden="false"/>
    </xf>
    <xf numFmtId="164" fontId="9" fillId="5" borderId="12" xfId="0" applyFont="true" applyBorder="true" applyAlignment="true" applyProtection="false">
      <alignment horizontal="general" vertical="top" textRotation="0" wrapText="false" indent="0" shrinkToFit="false"/>
      <protection locked="true" hidden="false"/>
    </xf>
    <xf numFmtId="167" fontId="10" fillId="6" borderId="13" xfId="0" applyFont="true" applyBorder="true" applyAlignment="true" applyProtection="false">
      <alignment horizontal="general" vertical="top" textRotation="0" wrapText="true" indent="0" shrinkToFit="false"/>
      <protection locked="true" hidden="false"/>
    </xf>
    <xf numFmtId="169" fontId="9" fillId="5" borderId="14" xfId="0" applyFont="true" applyBorder="true" applyAlignment="true" applyProtection="false">
      <alignment horizontal="general" vertical="bottom" textRotation="0" wrapText="false" indent="0" shrinkToFit="false"/>
      <protection locked="true" hidden="false"/>
    </xf>
    <xf numFmtId="167" fontId="9" fillId="5" borderId="15" xfId="0" applyFont="true" applyBorder="true" applyAlignment="true" applyProtection="false">
      <alignment horizontal="center" vertical="center" textRotation="0" wrapText="false" indent="0" shrinkToFit="false"/>
      <protection locked="true" hidden="false"/>
    </xf>
    <xf numFmtId="167" fontId="9" fillId="5" borderId="16" xfId="0" applyFont="true" applyBorder="true" applyAlignment="true" applyProtection="false">
      <alignment horizontal="general" vertical="bottom" textRotation="0" wrapText="false" indent="0" shrinkToFit="false"/>
      <protection locked="true" hidden="false"/>
    </xf>
    <xf numFmtId="170" fontId="9" fillId="5" borderId="17" xfId="0" applyFont="true" applyBorder="true" applyAlignment="true" applyProtection="false">
      <alignment horizontal="general" vertical="bottom" textRotation="0" wrapText="false" indent="0" shrinkToFit="false"/>
      <protection locked="true" hidden="false"/>
    </xf>
    <xf numFmtId="167" fontId="9" fillId="5" borderId="18" xfId="0" applyFont="true" applyBorder="true" applyAlignment="false" applyProtection="false">
      <alignment horizontal="general" vertical="bottom" textRotation="0" wrapText="false" indent="0" shrinkToFit="false"/>
      <protection locked="true" hidden="false"/>
    </xf>
    <xf numFmtId="167" fontId="9" fillId="5" borderId="15" xfId="0" applyFont="true" applyBorder="true" applyAlignment="false" applyProtection="false">
      <alignment horizontal="general" vertical="bottom" textRotation="0" wrapText="false" indent="0" shrinkToFit="false"/>
      <protection locked="true" hidden="false"/>
    </xf>
    <xf numFmtId="167" fontId="9" fillId="5" borderId="17"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7" fontId="11" fillId="0" borderId="18" xfId="0" applyFont="true" applyBorder="true" applyAlignment="true" applyProtection="false">
      <alignment horizontal="general" vertical="top" textRotation="0" wrapText="false" indent="0" shrinkToFit="false"/>
      <protection locked="true" hidden="false"/>
    </xf>
    <xf numFmtId="164" fontId="9" fillId="7" borderId="12" xfId="0" applyFont="true" applyBorder="true" applyAlignment="true" applyProtection="false">
      <alignment horizontal="general" vertical="top" textRotation="0" wrapText="false" indent="0" shrinkToFit="false"/>
      <protection locked="true" hidden="false"/>
    </xf>
    <xf numFmtId="167" fontId="11" fillId="0" borderId="18" xfId="0" applyFont="true" applyBorder="true" applyAlignment="true" applyProtection="false">
      <alignment horizontal="general" vertical="top" textRotation="0" wrapText="true" indent="0" shrinkToFit="false"/>
      <protection locked="true" hidden="false"/>
    </xf>
    <xf numFmtId="167" fontId="11" fillId="0" borderId="18" xfId="0" applyFont="true" applyBorder="true" applyAlignment="true" applyProtection="false">
      <alignment horizontal="center" vertical="center" textRotation="0" wrapText="false" indent="0" shrinkToFit="false"/>
      <protection locked="true" hidden="false"/>
    </xf>
    <xf numFmtId="167" fontId="9" fillId="7" borderId="16" xfId="0" applyFont="true" applyBorder="true" applyAlignment="true" applyProtection="false">
      <alignment horizontal="general" vertical="bottom" textRotation="0" wrapText="false" indent="0" shrinkToFit="false"/>
      <protection locked="true" hidden="false"/>
    </xf>
    <xf numFmtId="170" fontId="0" fillId="0" borderId="17" xfId="0" applyFont="true" applyBorder="true" applyAlignment="true" applyProtection="false">
      <alignment horizontal="general" vertical="bottom" textRotation="0" wrapText="false" indent="0" shrinkToFit="false"/>
      <protection locked="true" hidden="false"/>
    </xf>
    <xf numFmtId="167" fontId="9" fillId="7" borderId="18" xfId="0" applyFont="true" applyBorder="true" applyAlignment="false" applyProtection="false">
      <alignment horizontal="general" vertical="bottom" textRotation="0" wrapText="false" indent="0" shrinkToFit="false"/>
      <protection locked="true" hidden="false"/>
    </xf>
    <xf numFmtId="167" fontId="9" fillId="7" borderId="15" xfId="0" applyFont="true" applyBorder="true" applyAlignment="false" applyProtection="false">
      <alignment horizontal="general" vertical="bottom" textRotation="0" wrapText="false" indent="0" shrinkToFit="false"/>
      <protection locked="true" hidden="false"/>
    </xf>
    <xf numFmtId="167" fontId="0" fillId="0" borderId="18" xfId="0" applyFont="false" applyBorder="true" applyAlignment="false" applyProtection="false">
      <alignment horizontal="general" vertical="bottom" textRotation="0" wrapText="false" indent="0" shrinkToFit="false"/>
      <protection locked="true" hidden="false"/>
    </xf>
    <xf numFmtId="167" fontId="9" fillId="7" borderId="17" xfId="0" applyFont="true" applyBorder="true" applyAlignment="false" applyProtection="false">
      <alignment horizontal="general" vertical="bottom" textRotation="0" wrapText="false" indent="0" shrinkToFit="false"/>
      <protection locked="true" hidden="false"/>
    </xf>
    <xf numFmtId="171" fontId="0" fillId="0" borderId="17" xfId="0" applyFont="true" applyBorder="true" applyAlignment="true" applyProtection="false">
      <alignment horizontal="general" vertical="bottom" textRotation="0" wrapText="false" indent="0" shrinkToFit="false"/>
      <protection locked="true" hidden="false"/>
    </xf>
    <xf numFmtId="167" fontId="11" fillId="0" borderId="16" xfId="0" applyFont="true" applyBorder="true" applyAlignment="true" applyProtection="false">
      <alignment horizontal="general" vertical="top" textRotation="0" wrapText="false" indent="0" shrinkToFit="false"/>
      <protection locked="true" hidden="false"/>
    </xf>
    <xf numFmtId="164" fontId="12" fillId="0" borderId="19" xfId="0" applyFont="true" applyBorder="true" applyAlignment="true" applyProtection="false">
      <alignment horizontal="general" vertical="center" textRotation="0" wrapText="true" indent="0" shrinkToFit="false"/>
      <protection locked="true" hidden="false"/>
    </xf>
    <xf numFmtId="167" fontId="11" fillId="0" borderId="14" xfId="0" applyFont="true" applyBorder="true" applyAlignment="true" applyProtection="false">
      <alignment horizontal="general" vertical="top" textRotation="0" wrapText="false" indent="0" shrinkToFit="false"/>
      <protection locked="true" hidden="false"/>
    </xf>
    <xf numFmtId="167" fontId="11" fillId="0" borderId="20" xfId="0" applyFont="true" applyBorder="true" applyAlignment="true" applyProtection="false">
      <alignment horizontal="center" vertical="center" textRotation="0" wrapText="false" indent="0" shrinkToFit="false"/>
      <protection locked="true" hidden="false"/>
    </xf>
    <xf numFmtId="167" fontId="11" fillId="0" borderId="16" xfId="0" applyFont="true" applyBorder="true" applyAlignment="true" applyProtection="false">
      <alignment horizontal="general" vertical="top" textRotation="0" wrapText="true" indent="0" shrinkToFit="false"/>
      <protection locked="true" hidden="false"/>
    </xf>
    <xf numFmtId="164" fontId="12" fillId="0" borderId="4" xfId="0" applyFont="true" applyBorder="true" applyAlignment="true" applyProtection="false">
      <alignment horizontal="general" vertical="center" textRotation="0" wrapText="true" indent="0" shrinkToFit="false"/>
      <protection locked="true" hidden="false"/>
    </xf>
    <xf numFmtId="164" fontId="12" fillId="0" borderId="6" xfId="0" applyFont="true" applyBorder="true" applyAlignment="true" applyProtection="false">
      <alignment horizontal="general" vertical="center" textRotation="0" wrapText="true" indent="0" shrinkToFit="false"/>
      <protection locked="true" hidden="false"/>
    </xf>
    <xf numFmtId="164" fontId="12" fillId="0" borderId="2" xfId="0" applyFont="true" applyBorder="true" applyAlignment="true" applyProtection="false">
      <alignment horizontal="general" vertical="center" textRotation="0" wrapText="true" indent="0" shrinkToFit="false"/>
      <protection locked="true" hidden="false"/>
    </xf>
    <xf numFmtId="164" fontId="0" fillId="0" borderId="12" xfId="0" applyFont="true" applyBorder="true" applyAlignment="true" applyProtection="false">
      <alignment horizontal="center" vertical="top" textRotation="0" wrapText="false" indent="0" shrinkToFit="false"/>
      <protection locked="true" hidden="false"/>
    </xf>
    <xf numFmtId="164" fontId="0" fillId="0" borderId="12" xfId="0" applyFont="false" applyBorder="true" applyAlignment="true" applyProtection="false">
      <alignment horizontal="general" vertical="top" textRotation="0" wrapText="false" indent="0" shrinkToFit="false"/>
      <protection locked="true" hidden="false"/>
    </xf>
    <xf numFmtId="164" fontId="12" fillId="0" borderId="21" xfId="0" applyFont="true" applyBorder="true" applyAlignment="true" applyProtection="false">
      <alignment horizontal="general" vertical="center" textRotation="0" wrapText="true" indent="0" shrinkToFit="false"/>
      <protection locked="true" hidden="false"/>
    </xf>
    <xf numFmtId="169" fontId="0" fillId="0" borderId="14" xfId="0" applyFont="false" applyBorder="true" applyAlignment="true" applyProtection="false">
      <alignment horizontal="general" vertical="bottom" textRotation="0" wrapText="false" indent="0" shrinkToFit="false"/>
      <protection locked="true" hidden="false"/>
    </xf>
    <xf numFmtId="167" fontId="0" fillId="0" borderId="15" xfId="0" applyFont="false" applyBorder="true" applyAlignment="true" applyProtection="false">
      <alignment horizontal="center" vertical="center" textRotation="0" wrapText="false" indent="0" shrinkToFit="false"/>
      <protection locked="true" hidden="false"/>
    </xf>
    <xf numFmtId="167" fontId="0" fillId="0" borderId="22" xfId="0" applyFont="false" applyBorder="true" applyAlignment="true" applyProtection="false">
      <alignment horizontal="center" vertical="center" textRotation="0" wrapText="false" indent="0" shrinkToFit="false"/>
      <protection locked="true" hidden="false"/>
    </xf>
    <xf numFmtId="170" fontId="0" fillId="0" borderId="23" xfId="0" applyFont="true" applyBorder="true" applyAlignment="true" applyProtection="false">
      <alignment horizontal="general" vertical="bottom" textRotation="0" wrapText="false" indent="0" shrinkToFit="false"/>
      <protection locked="true" hidden="false"/>
    </xf>
    <xf numFmtId="167" fontId="0" fillId="0" borderId="20" xfId="0" applyFont="false" applyBorder="true" applyAlignment="false" applyProtection="false">
      <alignment horizontal="general" vertical="bottom" textRotation="0" wrapText="false" indent="0" shrinkToFit="false"/>
      <protection locked="true" hidden="false"/>
    </xf>
    <xf numFmtId="164" fontId="12" fillId="0" borderId="3"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true" indent="0" shrinkToFit="false"/>
      <protection locked="true" hidden="false"/>
    </xf>
    <xf numFmtId="167" fontId="0" fillId="0" borderId="16" xfId="0" applyFont="false" applyBorder="true" applyAlignment="true" applyProtection="false">
      <alignment horizontal="general" vertical="bottom" textRotation="0" wrapText="false" indent="0" shrinkToFit="false"/>
      <protection locked="true" hidden="false"/>
    </xf>
    <xf numFmtId="167" fontId="0" fillId="0" borderId="15" xfId="0" applyFont="true" applyBorder="true" applyAlignment="false" applyProtection="false">
      <alignment horizontal="general" vertical="bottom" textRotation="0" wrapText="false" indent="0" shrinkToFit="false"/>
      <protection locked="true" hidden="false"/>
    </xf>
    <xf numFmtId="167" fontId="9" fillId="7" borderId="0"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true" applyProtection="false">
      <alignment horizontal="general" vertical="top" textRotation="0" wrapText="false" indent="0" shrinkToFit="false"/>
      <protection locked="true" hidden="false"/>
    </xf>
    <xf numFmtId="164" fontId="0" fillId="0" borderId="24" xfId="0" applyFont="true" applyBorder="true" applyAlignment="true" applyProtection="false">
      <alignment horizontal="general" vertical="top" textRotation="0" wrapText="true" indent="0" shrinkToFit="false"/>
      <protection locked="true" hidden="false"/>
    </xf>
    <xf numFmtId="169" fontId="0" fillId="0" borderId="25" xfId="0" applyFont="false" applyBorder="true" applyAlignment="true" applyProtection="false">
      <alignment horizontal="general" vertical="bottom" textRotation="0" wrapText="false" indent="0" shrinkToFit="false"/>
      <protection locked="true" hidden="false"/>
    </xf>
    <xf numFmtId="166" fontId="9" fillId="0" borderId="26" xfId="0" applyFont="true" applyBorder="true" applyAlignment="true" applyProtection="false">
      <alignment horizontal="center" vertical="center" textRotation="0" wrapText="false" indent="0" shrinkToFit="false"/>
      <protection locked="true" hidden="false"/>
    </xf>
    <xf numFmtId="167" fontId="0" fillId="0" borderId="27" xfId="0" applyFont="false" applyBorder="true" applyAlignment="true" applyProtection="false">
      <alignment horizontal="general" vertical="bottom" textRotation="0" wrapText="false" indent="0" shrinkToFit="false"/>
      <protection locked="true" hidden="false"/>
    </xf>
    <xf numFmtId="166" fontId="9" fillId="0" borderId="28" xfId="0" applyFont="true" applyBorder="true" applyAlignment="false" applyProtection="false">
      <alignment horizontal="general" vertical="bottom" textRotation="0" wrapText="false" indent="0" shrinkToFit="false"/>
      <protection locked="true" hidden="false"/>
    </xf>
    <xf numFmtId="167" fontId="0" fillId="0" borderId="29" xfId="0" applyFont="false" applyBorder="true" applyAlignment="false" applyProtection="false">
      <alignment horizontal="general" vertical="bottom" textRotation="0" wrapText="false" indent="0" shrinkToFit="false"/>
      <protection locked="true" hidden="false"/>
    </xf>
    <xf numFmtId="167" fontId="0" fillId="0" borderId="22" xfId="0" applyFont="true" applyBorder="true" applyAlignment="false" applyProtection="false">
      <alignment horizontal="general" vertical="bottom" textRotation="0" wrapText="false" indent="0" shrinkToFit="false"/>
      <protection locked="true" hidden="false"/>
    </xf>
    <xf numFmtId="167" fontId="0" fillId="0" borderId="25" xfId="0" applyFont="false" applyBorder="true" applyAlignment="false" applyProtection="false">
      <alignment horizontal="general" vertical="bottom" textRotation="0" wrapText="false" indent="0" shrinkToFit="false"/>
      <protection locked="true" hidden="false"/>
    </xf>
    <xf numFmtId="167" fontId="9" fillId="0" borderId="23" xfId="0" applyFont="true" applyBorder="true" applyAlignment="true" applyProtection="false">
      <alignment horizontal="right" vertical="bottom" textRotation="0" wrapText="false" indent="0" shrinkToFit="false"/>
      <protection locked="true" hidden="false"/>
    </xf>
    <xf numFmtId="167" fontId="9" fillId="0" borderId="22" xfId="0" applyFont="true" applyBorder="true" applyAlignment="false" applyProtection="false">
      <alignment horizontal="general" vertical="bottom" textRotation="0" wrapText="false" indent="0" shrinkToFit="false"/>
      <protection locked="true" hidden="false"/>
    </xf>
    <xf numFmtId="164" fontId="0" fillId="0" borderId="24" xfId="0" applyFont="true" applyBorder="true" applyAlignment="true" applyProtection="false">
      <alignment horizontal="center" vertical="top" textRotation="0" wrapText="false" indent="0" shrinkToFit="false"/>
      <protection locked="true" hidden="false"/>
    </xf>
    <xf numFmtId="164" fontId="0" fillId="0" borderId="30" xfId="0" applyFont="false" applyBorder="true" applyAlignment="true" applyProtection="false">
      <alignment horizontal="center" vertical="bottom" textRotation="0" wrapText="false" indent="0" shrinkToFit="false"/>
      <protection locked="true" hidden="false"/>
    </xf>
    <xf numFmtId="164" fontId="9" fillId="0" borderId="31" xfId="0" applyFont="true" applyBorder="true" applyAlignment="true" applyProtection="false">
      <alignment horizontal="center" vertical="top" textRotation="0" wrapText="false" indent="0" shrinkToFit="false"/>
      <protection locked="true" hidden="false"/>
    </xf>
    <xf numFmtId="167" fontId="9" fillId="0" borderId="26" xfId="0" applyFont="true" applyBorder="true" applyAlignment="false" applyProtection="false">
      <alignment horizontal="general" vertical="bottom" textRotation="0" wrapText="false" indent="0" shrinkToFit="false"/>
      <protection locked="true" hidden="false"/>
    </xf>
    <xf numFmtId="166" fontId="9" fillId="0" borderId="32" xfId="0" applyFont="true" applyBorder="true" applyAlignment="false" applyProtection="false">
      <alignment horizontal="general" vertical="bottom" textRotation="0" wrapText="false" indent="0" shrinkToFit="false"/>
      <protection locked="true" hidden="false"/>
    </xf>
    <xf numFmtId="167" fontId="9" fillId="0" borderId="15" xfId="0" applyFont="true" applyBorder="true" applyAlignment="false" applyProtection="false">
      <alignment horizontal="general" vertical="bottom" textRotation="0" wrapText="false" indent="0" shrinkToFit="false"/>
      <protection locked="true" hidden="false"/>
    </xf>
    <xf numFmtId="164" fontId="9" fillId="0" borderId="28" xfId="0" applyFont="true" applyBorder="true" applyAlignment="false" applyProtection="false">
      <alignment horizontal="general" vertical="bottom" textRotation="0" wrapText="false" indent="0" shrinkToFit="false"/>
      <protection locked="true" hidden="false"/>
    </xf>
    <xf numFmtId="165" fontId="0" fillId="0" borderId="30" xfId="0" applyFont="fals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top" textRotation="0" wrapText="false" indent="0" shrinkToFit="false"/>
      <protection locked="true" hidden="false"/>
    </xf>
    <xf numFmtId="172" fontId="16" fillId="0" borderId="0" xfId="0" applyFont="true" applyBorder="false" applyAlignment="true" applyProtection="false">
      <alignment horizontal="general" vertical="top" textRotation="0" wrapText="false" indent="0" shrinkToFit="false"/>
      <protection locked="true" hidden="false"/>
    </xf>
    <xf numFmtId="172" fontId="16" fillId="0" borderId="0" xfId="0" applyFont="true" applyBorder="false" applyAlignment="true" applyProtection="false">
      <alignment horizontal="general" vertical="top" textRotation="0" wrapText="true" indent="0" shrinkToFit="false"/>
      <protection locked="true" hidden="false"/>
    </xf>
    <xf numFmtId="172" fontId="16" fillId="0" borderId="0" xfId="0" applyFont="true" applyBorder="false" applyAlignment="true" applyProtection="false">
      <alignment horizontal="right" vertical="top" textRotation="0" wrapText="false" indent="0" shrinkToFit="false"/>
      <protection locked="true" hidden="false"/>
    </xf>
    <xf numFmtId="172" fontId="17" fillId="5" borderId="0" xfId="0" applyFont="true" applyBorder="false" applyAlignment="true" applyProtection="false">
      <alignment horizontal="general" vertical="top" textRotation="0" wrapText="false" indent="0" shrinkToFit="false"/>
      <protection locked="true" hidden="false"/>
    </xf>
    <xf numFmtId="172" fontId="17" fillId="5" borderId="0" xfId="0" applyFont="true" applyBorder="false" applyAlignment="true" applyProtection="false">
      <alignment horizontal="general" vertical="top" textRotation="0" wrapText="true" indent="0" shrinkToFit="false"/>
      <protection locked="true" hidden="false"/>
    </xf>
    <xf numFmtId="164" fontId="17" fillId="5" borderId="0" xfId="0" applyFont="true" applyBorder="false" applyAlignment="true" applyProtection="false">
      <alignment horizontal="general" vertical="top" textRotation="0" wrapText="false" indent="0" shrinkToFit="false"/>
      <protection locked="true" hidden="false"/>
    </xf>
    <xf numFmtId="166" fontId="17" fillId="3" borderId="0" xfId="0" applyFont="true" applyBorder="false" applyAlignment="true" applyProtection="false">
      <alignment horizontal="general" vertical="top" textRotation="0" wrapText="false" indent="0" shrinkToFit="false"/>
      <protection locked="true" hidden="false"/>
    </xf>
    <xf numFmtId="164" fontId="18" fillId="0" borderId="0" xfId="0" applyFont="true" applyBorder="false" applyAlignment="true" applyProtection="false">
      <alignment horizontal="general" vertical="top" textRotation="0" wrapText="false" indent="0" shrinkToFit="false"/>
      <protection locked="true" hidden="false"/>
    </xf>
    <xf numFmtId="164" fontId="18" fillId="0" borderId="0" xfId="0" applyFont="true" applyBorder="false" applyAlignment="true" applyProtection="false">
      <alignment horizontal="general" vertical="top" textRotation="0" wrapText="true" indent="0" shrinkToFit="false"/>
      <protection locked="true" hidden="false"/>
    </xf>
    <xf numFmtId="172" fontId="17" fillId="0" borderId="0" xfId="0" applyFont="true" applyBorder="false" applyAlignment="true" applyProtection="false">
      <alignment horizontal="general" vertical="top" textRotation="0" wrapText="false" indent="0" shrinkToFit="false"/>
      <protection locked="true" hidden="false"/>
    </xf>
    <xf numFmtId="172" fontId="18" fillId="0" borderId="0" xfId="0" applyFont="true" applyBorder="false" applyAlignment="true" applyProtection="false">
      <alignment horizontal="general" vertical="top" textRotation="0" wrapText="false" indent="0" shrinkToFit="false"/>
      <protection locked="true" hidden="false"/>
    </xf>
    <xf numFmtId="172" fontId="18" fillId="0" borderId="0" xfId="0" applyFont="true" applyBorder="false" applyAlignment="true" applyProtection="false">
      <alignment horizontal="general" vertical="top" textRotation="0" wrapText="true" indent="0" shrinkToFit="false"/>
      <protection locked="true" hidden="false"/>
    </xf>
    <xf numFmtId="167" fontId="18" fillId="3" borderId="0" xfId="0" applyFont="true" applyBorder="false" applyAlignment="true" applyProtection="false">
      <alignment horizontal="general" vertical="top" textRotation="0" wrapText="false" indent="0" shrinkToFit="false"/>
      <protection locked="true" hidden="false"/>
    </xf>
    <xf numFmtId="167" fontId="18" fillId="0" borderId="0" xfId="0" applyFont="true" applyBorder="false" applyAlignment="true" applyProtection="false">
      <alignment horizontal="general" vertical="top" textRotation="0" wrapText="false" indent="0" shrinkToFit="false"/>
      <protection locked="true" hidden="false"/>
    </xf>
    <xf numFmtId="167" fontId="17" fillId="3" borderId="0" xfId="0" applyFont="true" applyBorder="false" applyAlignment="true" applyProtection="false">
      <alignment horizontal="general" vertical="top" textRotation="0" wrapText="false" indent="0" shrinkToFit="false"/>
      <protection locked="true" hidden="false"/>
    </xf>
    <xf numFmtId="164" fontId="18" fillId="8" borderId="0" xfId="0" applyFont="true" applyBorder="false" applyAlignment="true" applyProtection="false">
      <alignment horizontal="general" vertical="top" textRotation="0" wrapText="false" indent="0" shrinkToFit="false"/>
      <protection locked="true" hidden="false"/>
    </xf>
    <xf numFmtId="164" fontId="18" fillId="8" borderId="0" xfId="0" applyFont="true" applyBorder="false" applyAlignment="true" applyProtection="false">
      <alignment horizontal="general" vertical="top" textRotation="0" wrapText="true" indent="0" shrinkToFit="false"/>
      <protection locked="true" hidden="false"/>
    </xf>
    <xf numFmtId="165" fontId="18" fillId="0" borderId="0" xfId="0" applyFont="true" applyBorder="false" applyAlignment="true" applyProtection="false">
      <alignment horizontal="general" vertical="top" textRotation="0" wrapText="false" indent="0" shrinkToFit="false"/>
      <protection locked="true" hidden="false"/>
    </xf>
    <xf numFmtId="166" fontId="18" fillId="0" borderId="0" xfId="0" applyFont="true" applyBorder="false" applyAlignment="true" applyProtection="false">
      <alignment horizontal="general" vertical="top"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79646"/>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R36"/>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2.75"/>
  <cols>
    <col collapsed="false" hidden="false" max="1" min="1" style="1" width="11.8622448979592"/>
    <col collapsed="false" hidden="false" max="2" min="2" style="2" width="5.70408163265306"/>
    <col collapsed="false" hidden="false" max="3" min="3" style="0" width="89.5714285714286"/>
    <col collapsed="false" hidden="true" max="4" min="4" style="3" width="0"/>
    <col collapsed="false" hidden="false" max="5" min="5" style="4" width="14.5714285714286"/>
    <col collapsed="false" hidden="true" max="7" min="6" style="3" width="0"/>
    <col collapsed="false" hidden="false" max="8" min="8" style="3" width="12.8622448979592"/>
    <col collapsed="false" hidden="false" max="9" min="9" style="3" width="13.4285714285714"/>
    <col collapsed="false" hidden="false" max="10" min="10" style="0" width="12.5714285714286"/>
    <col collapsed="false" hidden="false" max="11" min="11" style="3" width="12.5714285714286"/>
    <col collapsed="false" hidden="false" max="12" min="12" style="0" width="12.5714285714286"/>
    <col collapsed="false" hidden="false" max="13" min="13" style="3" width="13.7040816326531"/>
    <col collapsed="false" hidden="false" max="14" min="14" style="0" width="13.7040816326531"/>
    <col collapsed="false" hidden="false" max="15" min="15" style="0" width="12.2857142857143"/>
    <col collapsed="false" hidden="false" max="16" min="16" style="5" width="11.4183673469388"/>
    <col collapsed="false" hidden="false" max="19" min="17" style="0" width="10.7295918367347"/>
    <col collapsed="false" hidden="false" max="20" min="20" style="0" width="11.4183673469388"/>
    <col collapsed="false" hidden="false" max="1025" min="21" style="0" width="10.7295918367347"/>
  </cols>
  <sheetData>
    <row r="1" s="14" customFormat="true" ht="18" hidden="false" customHeight="false" outlineLevel="0" collapsed="false">
      <c r="A1" s="6"/>
      <c r="B1" s="6"/>
      <c r="C1" s="7" t="s">
        <v>0</v>
      </c>
      <c r="D1" s="8"/>
      <c r="E1" s="9"/>
      <c r="F1" s="7"/>
      <c r="G1" s="10"/>
      <c r="H1" s="11"/>
      <c r="I1" s="12"/>
      <c r="J1" s="10"/>
      <c r="K1" s="12"/>
      <c r="L1" s="10"/>
      <c r="M1" s="12"/>
      <c r="N1" s="10"/>
      <c r="O1" s="10"/>
      <c r="P1" s="13"/>
      <c r="Q1" s="10"/>
      <c r="R1" s="10"/>
    </row>
    <row r="2" customFormat="false" ht="5.25" hidden="false" customHeight="true" outlineLevel="0" collapsed="false">
      <c r="A2" s="15"/>
      <c r="B2" s="15"/>
      <c r="C2" s="8"/>
      <c r="D2" s="16"/>
      <c r="E2" s="17"/>
      <c r="F2" s="8"/>
      <c r="G2" s="18"/>
      <c r="H2" s="19"/>
      <c r="I2" s="19"/>
      <c r="J2" s="8"/>
      <c r="K2" s="19"/>
      <c r="L2" s="8"/>
      <c r="M2" s="19"/>
      <c r="N2" s="8"/>
      <c r="O2" s="20"/>
      <c r="P2" s="21"/>
      <c r="Q2" s="20"/>
      <c r="R2" s="20"/>
    </row>
    <row r="3" s="29" customFormat="true" ht="18" hidden="false" customHeight="true" outlineLevel="0" collapsed="false">
      <c r="A3" s="22"/>
      <c r="B3" s="22"/>
      <c r="C3" s="16" t="s">
        <v>1</v>
      </c>
      <c r="D3" s="23"/>
      <c r="E3" s="9"/>
      <c r="F3" s="16"/>
      <c r="G3" s="24"/>
      <c r="H3" s="25"/>
      <c r="I3" s="25"/>
      <c r="J3" s="26"/>
      <c r="K3" s="25"/>
      <c r="L3" s="27"/>
      <c r="M3" s="25"/>
      <c r="N3" s="27"/>
      <c r="O3" s="28"/>
      <c r="P3" s="28"/>
      <c r="Q3" s="27"/>
      <c r="R3" s="27"/>
    </row>
    <row r="4" s="35" customFormat="true" ht="15" hidden="false" customHeight="true" outlineLevel="0" collapsed="false">
      <c r="A4" s="30"/>
      <c r="B4" s="30"/>
      <c r="C4" s="23" t="s">
        <v>2</v>
      </c>
      <c r="D4" s="8"/>
      <c r="E4" s="31"/>
      <c r="F4" s="23"/>
      <c r="G4" s="32"/>
      <c r="H4" s="33"/>
      <c r="I4" s="33"/>
      <c r="J4" s="34"/>
      <c r="K4" s="33"/>
      <c r="L4" s="34"/>
      <c r="M4" s="33"/>
      <c r="N4" s="34"/>
      <c r="O4" s="26"/>
      <c r="P4" s="26"/>
      <c r="Q4" s="34"/>
      <c r="R4" s="34"/>
    </row>
    <row r="5" customFormat="false" ht="15" hidden="false" customHeight="true" outlineLevel="0" collapsed="false">
      <c r="A5" s="30"/>
      <c r="B5" s="30"/>
      <c r="C5" s="23" t="s">
        <v>3</v>
      </c>
      <c r="D5" s="16"/>
      <c r="E5" s="31"/>
      <c r="F5" s="23"/>
      <c r="G5" s="36"/>
      <c r="H5" s="33"/>
      <c r="I5" s="33"/>
      <c r="J5" s="34"/>
      <c r="K5" s="33"/>
      <c r="L5" s="34"/>
      <c r="M5" s="33"/>
      <c r="N5" s="34"/>
      <c r="O5" s="34"/>
      <c r="P5" s="26"/>
      <c r="Q5" s="34"/>
      <c r="R5" s="34"/>
    </row>
    <row r="6" customFormat="false" ht="3.75" hidden="false" customHeight="true" outlineLevel="0" collapsed="false">
      <c r="A6" s="15"/>
      <c r="B6" s="37"/>
      <c r="C6" s="8"/>
      <c r="D6" s="38"/>
      <c r="E6" s="39"/>
      <c r="F6" s="38"/>
      <c r="G6" s="38"/>
      <c r="H6" s="19"/>
      <c r="I6" s="19"/>
      <c r="J6" s="8"/>
      <c r="K6" s="19"/>
      <c r="L6" s="8"/>
      <c r="M6" s="19"/>
      <c r="N6" s="8"/>
      <c r="O6" s="20"/>
      <c r="P6" s="21"/>
      <c r="Q6" s="20"/>
      <c r="R6" s="20"/>
    </row>
    <row r="7" customFormat="false" ht="18.75" hidden="false" customHeight="true" outlineLevel="0" collapsed="false">
      <c r="A7" s="40"/>
      <c r="B7" s="41"/>
      <c r="C7" s="42"/>
      <c r="D7" s="43" t="s">
        <v>4</v>
      </c>
      <c r="E7" s="44" t="s">
        <v>5</v>
      </c>
      <c r="F7" s="45"/>
      <c r="G7" s="46" t="s">
        <v>6</v>
      </c>
      <c r="H7" s="46"/>
      <c r="I7" s="46"/>
      <c r="J7" s="46"/>
      <c r="K7" s="46"/>
      <c r="L7" s="46"/>
      <c r="M7" s="46"/>
      <c r="N7" s="8"/>
      <c r="O7" s="20"/>
      <c r="P7" s="21"/>
      <c r="Q7" s="20"/>
      <c r="R7" s="20"/>
    </row>
    <row r="8" customFormat="false" ht="13.5" hidden="false" customHeight="true" outlineLevel="0" collapsed="false">
      <c r="A8" s="47" t="s">
        <v>7</v>
      </c>
      <c r="B8" s="48"/>
      <c r="C8" s="49" t="s">
        <v>8</v>
      </c>
      <c r="D8" s="43"/>
      <c r="E8" s="50" t="s">
        <v>9</v>
      </c>
      <c r="F8" s="51" t="s">
        <v>10</v>
      </c>
      <c r="G8" s="52" t="s">
        <v>11</v>
      </c>
      <c r="H8" s="52"/>
      <c r="I8" s="52"/>
      <c r="J8" s="53" t="s">
        <v>12</v>
      </c>
      <c r="K8" s="53"/>
      <c r="L8" s="53" t="s">
        <v>13</v>
      </c>
      <c r="M8" s="53"/>
      <c r="N8" s="8"/>
      <c r="O8" s="20"/>
      <c r="P8" s="21"/>
      <c r="Q8" s="20"/>
      <c r="R8" s="20"/>
    </row>
    <row r="9" customFormat="false" ht="13.5" hidden="false" customHeight="false" outlineLevel="0" collapsed="false">
      <c r="A9" s="54" t="s">
        <v>14</v>
      </c>
      <c r="B9" s="55" t="s">
        <v>14</v>
      </c>
      <c r="C9" s="56" t="s">
        <v>15</v>
      </c>
      <c r="D9" s="43"/>
      <c r="E9" s="57" t="s">
        <v>16</v>
      </c>
      <c r="F9" s="58" t="s">
        <v>16</v>
      </c>
      <c r="G9" s="59" t="s">
        <v>17</v>
      </c>
      <c r="H9" s="60" t="s">
        <v>18</v>
      </c>
      <c r="I9" s="58" t="s">
        <v>19</v>
      </c>
      <c r="J9" s="61" t="s">
        <v>18</v>
      </c>
      <c r="K9" s="62" t="s">
        <v>19</v>
      </c>
      <c r="L9" s="52" t="s">
        <v>18</v>
      </c>
      <c r="M9" s="63" t="s">
        <v>19</v>
      </c>
      <c r="N9" s="8"/>
      <c r="O9" s="20"/>
      <c r="P9" s="21"/>
      <c r="Q9" s="20"/>
      <c r="R9" s="20"/>
    </row>
    <row r="10" s="74" customFormat="true" ht="13.5" hidden="false" customHeight="false" outlineLevel="0" collapsed="false">
      <c r="A10" s="64"/>
      <c r="B10" s="65"/>
      <c r="C10" s="66"/>
      <c r="D10" s="67" t="s">
        <v>20</v>
      </c>
      <c r="E10" s="68" t="s">
        <v>20</v>
      </c>
      <c r="F10" s="69"/>
      <c r="G10" s="70"/>
      <c r="H10" s="66"/>
      <c r="I10" s="70"/>
      <c r="J10" s="66"/>
      <c r="K10" s="70"/>
      <c r="L10" s="71" t="n">
        <f aca="false">H10-J10</f>
        <v>0</v>
      </c>
      <c r="M10" s="70"/>
      <c r="N10" s="72"/>
      <c r="O10" s="72"/>
      <c r="P10" s="73"/>
      <c r="Q10" s="72"/>
      <c r="R10" s="72"/>
    </row>
    <row r="11" s="85" customFormat="true" ht="20.1" hidden="false" customHeight="true" outlineLevel="0" collapsed="false">
      <c r="A11" s="75" t="s">
        <v>21</v>
      </c>
      <c r="B11" s="76"/>
      <c r="C11" s="77" t="s">
        <v>22</v>
      </c>
      <c r="D11" s="78"/>
      <c r="E11" s="79"/>
      <c r="F11" s="80"/>
      <c r="G11" s="81"/>
      <c r="H11" s="82"/>
      <c r="I11" s="83"/>
      <c r="J11" s="82"/>
      <c r="K11" s="83"/>
      <c r="L11" s="84"/>
      <c r="M11" s="83"/>
      <c r="N11" s="73"/>
      <c r="O11" s="72"/>
      <c r="P11" s="73"/>
      <c r="Q11" s="72"/>
      <c r="R11" s="72"/>
    </row>
    <row r="12" customFormat="false" ht="20.1" hidden="false" customHeight="true" outlineLevel="0" collapsed="false">
      <c r="A12" s="86" t="s">
        <v>23</v>
      </c>
      <c r="B12" s="87" t="s">
        <v>14</v>
      </c>
      <c r="C12" s="88" t="s">
        <v>24</v>
      </c>
      <c r="D12" s="86" t="n">
        <f aca="false">314/2</f>
        <v>157</v>
      </c>
      <c r="E12" s="89" t="n">
        <v>190</v>
      </c>
      <c r="F12" s="90" t="n">
        <f aca="false">D12*E12</f>
        <v>29830</v>
      </c>
      <c r="G12" s="91" t="n">
        <f aca="false">H13/D13</f>
        <v>0</v>
      </c>
      <c r="H12" s="92"/>
      <c r="I12" s="93" t="n">
        <f aca="false">ROUND(H12*E12,2)</f>
        <v>0</v>
      </c>
      <c r="J12" s="94"/>
      <c r="K12" s="94" t="n">
        <f aca="false">ROUND(J12*E12,2)</f>
        <v>0</v>
      </c>
      <c r="L12" s="95" t="n">
        <f aca="false">H12-J12</f>
        <v>0</v>
      </c>
      <c r="M12" s="93" t="n">
        <f aca="false">ROUND(L12*E12,2)</f>
        <v>0</v>
      </c>
      <c r="N12" s="73"/>
      <c r="O12" s="72"/>
      <c r="P12" s="73"/>
      <c r="Q12" s="72"/>
      <c r="R12" s="72"/>
    </row>
    <row r="13" customFormat="false" ht="20.1" hidden="false" customHeight="true" outlineLevel="0" collapsed="false">
      <c r="A13" s="86" t="s">
        <v>25</v>
      </c>
      <c r="B13" s="87" t="s">
        <v>14</v>
      </c>
      <c r="C13" s="88" t="s">
        <v>26</v>
      </c>
      <c r="D13" s="86" t="n">
        <f aca="false">314/2</f>
        <v>157</v>
      </c>
      <c r="E13" s="89" t="n">
        <v>170</v>
      </c>
      <c r="F13" s="90" t="n">
        <f aca="false">D13*E13</f>
        <v>26690</v>
      </c>
      <c r="G13" s="91"/>
      <c r="H13" s="92" t="n">
        <v>0</v>
      </c>
      <c r="I13" s="93" t="n">
        <f aca="false">ROUND(H13*E13,2)</f>
        <v>0</v>
      </c>
      <c r="J13" s="94"/>
      <c r="K13" s="94" t="n">
        <f aca="false">ROUND(J13*E13,2)</f>
        <v>0</v>
      </c>
      <c r="L13" s="95" t="n">
        <f aca="false">H13-J13</f>
        <v>0</v>
      </c>
      <c r="M13" s="93" t="n">
        <f aca="false">ROUND(L13*E13,2)</f>
        <v>0</v>
      </c>
      <c r="N13" s="73"/>
      <c r="O13" s="72"/>
      <c r="P13" s="73"/>
      <c r="Q13" s="72"/>
      <c r="R13" s="72"/>
    </row>
    <row r="14" customFormat="false" ht="20.1" hidden="false" customHeight="true" outlineLevel="0" collapsed="false">
      <c r="A14" s="86"/>
      <c r="B14" s="87"/>
      <c r="C14" s="88" t="s">
        <v>27</v>
      </c>
      <c r="D14" s="86"/>
      <c r="E14" s="89" t="n">
        <f aca="false">170/2</f>
        <v>85</v>
      </c>
      <c r="F14" s="90"/>
      <c r="G14" s="91"/>
      <c r="H14" s="92" t="n">
        <f aca="false">8+23</f>
        <v>31</v>
      </c>
      <c r="I14" s="93" t="n">
        <f aca="false">ROUND(H14*E14,2)</f>
        <v>2635</v>
      </c>
      <c r="J14" s="94" t="n">
        <v>8</v>
      </c>
      <c r="K14" s="94" t="n">
        <v>680</v>
      </c>
      <c r="L14" s="95" t="n">
        <f aca="false">H14-J14</f>
        <v>23</v>
      </c>
      <c r="M14" s="93" t="n">
        <f aca="false">ROUND(L14*E14,2)</f>
        <v>1955</v>
      </c>
      <c r="N14" s="73"/>
      <c r="O14" s="72"/>
      <c r="P14" s="73"/>
      <c r="Q14" s="72"/>
      <c r="R14" s="72"/>
    </row>
    <row r="15" customFormat="false" ht="20.1" hidden="false" customHeight="true" outlineLevel="0" collapsed="false">
      <c r="A15" s="86"/>
      <c r="B15" s="87"/>
      <c r="C15" s="88" t="s">
        <v>28</v>
      </c>
      <c r="D15" s="86"/>
      <c r="E15" s="89" t="n">
        <f aca="false">190/2</f>
        <v>95</v>
      </c>
      <c r="F15" s="90"/>
      <c r="G15" s="91"/>
      <c r="H15" s="92"/>
      <c r="I15" s="93" t="n">
        <f aca="false">ROUND(H15*E15,2)</f>
        <v>0</v>
      </c>
      <c r="J15" s="94" t="n">
        <v>0</v>
      </c>
      <c r="K15" s="94"/>
      <c r="L15" s="95" t="n">
        <f aca="false">H15-J15</f>
        <v>0</v>
      </c>
      <c r="M15" s="93" t="n">
        <f aca="false">ROUND(L15*E15,2)</f>
        <v>0</v>
      </c>
      <c r="N15" s="73"/>
      <c r="O15" s="72"/>
      <c r="P15" s="73"/>
      <c r="Q15" s="72"/>
      <c r="R15" s="72"/>
    </row>
    <row r="16" customFormat="false" ht="20.1" hidden="false" customHeight="true" outlineLevel="0" collapsed="false">
      <c r="A16" s="86"/>
      <c r="B16" s="87"/>
      <c r="C16" s="88" t="s">
        <v>29</v>
      </c>
      <c r="D16" s="86"/>
      <c r="E16" s="89" t="n">
        <f aca="false">190/2</f>
        <v>95</v>
      </c>
      <c r="F16" s="90"/>
      <c r="G16" s="91"/>
      <c r="H16" s="92" t="n">
        <v>0</v>
      </c>
      <c r="I16" s="93" t="n">
        <f aca="false">ROUND(H16*E16,2)</f>
        <v>0</v>
      </c>
      <c r="J16" s="94" t="n">
        <v>0</v>
      </c>
      <c r="K16" s="94"/>
      <c r="L16" s="95" t="n">
        <f aca="false">H16-J16</f>
        <v>0</v>
      </c>
      <c r="M16" s="93" t="n">
        <f aca="false">ROUND(L16*E16,2)</f>
        <v>0</v>
      </c>
      <c r="N16" s="73"/>
      <c r="O16" s="72"/>
      <c r="P16" s="73"/>
      <c r="Q16" s="72"/>
      <c r="R16" s="72"/>
    </row>
    <row r="17" customFormat="false" ht="20.1" hidden="false" customHeight="true" outlineLevel="0" collapsed="false">
      <c r="A17" s="86"/>
      <c r="B17" s="87"/>
      <c r="C17" s="88" t="s">
        <v>30</v>
      </c>
      <c r="D17" s="86"/>
      <c r="E17" s="89" t="n">
        <v>232.5</v>
      </c>
      <c r="F17" s="90"/>
      <c r="G17" s="91"/>
      <c r="H17" s="92" t="n">
        <f aca="false">3+3</f>
        <v>6</v>
      </c>
      <c r="I17" s="93" t="n">
        <f aca="false">ROUND(H17*E17,2)</f>
        <v>1395</v>
      </c>
      <c r="J17" s="94"/>
      <c r="K17" s="94"/>
      <c r="L17" s="95"/>
      <c r="M17" s="93" t="n">
        <f aca="false">ROUND(L17*E17,2)</f>
        <v>0</v>
      </c>
      <c r="N17" s="73"/>
      <c r="O17" s="72"/>
      <c r="P17" s="73"/>
      <c r="Q17" s="72"/>
      <c r="R17" s="72"/>
    </row>
    <row r="18" customFormat="false" ht="20.1" hidden="false" customHeight="true" outlineLevel="0" collapsed="false">
      <c r="A18" s="86" t="s">
        <v>31</v>
      </c>
      <c r="B18" s="87" t="s">
        <v>14</v>
      </c>
      <c r="C18" s="88" t="s">
        <v>32</v>
      </c>
      <c r="D18" s="86" t="n">
        <f aca="false">314/2</f>
        <v>157</v>
      </c>
      <c r="E18" s="89" t="n">
        <f aca="false">232.5/2</f>
        <v>116.25</v>
      </c>
      <c r="F18" s="90" t="n">
        <f aca="false">D18*E18</f>
        <v>18251.25</v>
      </c>
      <c r="G18" s="96" t="e">
        <f aca="false">#REF!/#REF!</f>
        <v>#REF!</v>
      </c>
      <c r="H18" s="92" t="n">
        <f aca="false">8+9+13</f>
        <v>30</v>
      </c>
      <c r="I18" s="93" t="n">
        <f aca="false">ROUND(H18*E18,2)</f>
        <v>3487.5</v>
      </c>
      <c r="J18" s="94"/>
      <c r="K18" s="94"/>
      <c r="L18" s="95"/>
      <c r="M18" s="93" t="n">
        <f aca="false">ROUND(L18*E18,2)</f>
        <v>0</v>
      </c>
      <c r="N18" s="73"/>
      <c r="O18" s="72"/>
      <c r="P18" s="73"/>
      <c r="Q18" s="72"/>
      <c r="R18" s="72"/>
    </row>
    <row r="19" customFormat="false" ht="20.1" hidden="false" customHeight="true" outlineLevel="0" collapsed="false">
      <c r="A19" s="86"/>
      <c r="B19" s="87"/>
      <c r="C19" s="88" t="s">
        <v>33</v>
      </c>
      <c r="D19" s="86"/>
      <c r="E19" s="89" t="n">
        <f aca="false">232.5/2</f>
        <v>116.25</v>
      </c>
      <c r="F19" s="90"/>
      <c r="G19" s="91"/>
      <c r="H19" s="92" t="n">
        <f aca="false">13+5+8+9</f>
        <v>35</v>
      </c>
      <c r="I19" s="93" t="n">
        <f aca="false">ROUND(H19*E19,2)</f>
        <v>4068.75</v>
      </c>
      <c r="J19" s="94" t="n">
        <v>17</v>
      </c>
      <c r="K19" s="94" t="n">
        <v>1976.25</v>
      </c>
      <c r="L19" s="95"/>
      <c r="M19" s="93" t="n">
        <f aca="false">ROUND(L19*E19,2)</f>
        <v>0</v>
      </c>
      <c r="N19" s="73"/>
      <c r="O19" s="72"/>
      <c r="P19" s="73"/>
      <c r="Q19" s="72"/>
      <c r="R19" s="72"/>
    </row>
    <row r="20" customFormat="false" ht="20.1" hidden="false" customHeight="true" outlineLevel="0" collapsed="false">
      <c r="A20" s="86" t="s">
        <v>34</v>
      </c>
      <c r="B20" s="87" t="s">
        <v>14</v>
      </c>
      <c r="C20" s="88" t="s">
        <v>35</v>
      </c>
      <c r="D20" s="86" t="n">
        <f aca="false">314/2</f>
        <v>157</v>
      </c>
      <c r="E20" s="89" t="n">
        <v>50</v>
      </c>
      <c r="F20" s="90" t="n">
        <f aca="false">D20*E20</f>
        <v>7850</v>
      </c>
      <c r="G20" s="91"/>
      <c r="H20" s="92" t="n">
        <v>0</v>
      </c>
      <c r="I20" s="93" t="n">
        <f aca="false">ROUND(H20*E20,2)</f>
        <v>0</v>
      </c>
      <c r="J20" s="94" t="n">
        <v>0</v>
      </c>
      <c r="K20" s="94" t="n">
        <f aca="false">ROUND(J20*E20,2)</f>
        <v>0</v>
      </c>
      <c r="L20" s="95" t="n">
        <f aca="false">H20-J20</f>
        <v>0</v>
      </c>
      <c r="M20" s="93" t="n">
        <f aca="false">ROUND(L20*E20,2)</f>
        <v>0</v>
      </c>
      <c r="N20" s="73"/>
      <c r="O20" s="72"/>
      <c r="P20" s="73"/>
      <c r="Q20" s="72"/>
      <c r="R20" s="72"/>
    </row>
    <row r="21" customFormat="false" ht="20.1" hidden="false" customHeight="true" outlineLevel="0" collapsed="false">
      <c r="A21" s="86" t="s">
        <v>36</v>
      </c>
      <c r="B21" s="87" t="s">
        <v>14</v>
      </c>
      <c r="C21" s="88" t="s">
        <v>37</v>
      </c>
      <c r="D21" s="86" t="n">
        <f aca="false">314/2</f>
        <v>157</v>
      </c>
      <c r="E21" s="89" t="n">
        <v>50</v>
      </c>
      <c r="F21" s="90" t="n">
        <f aca="false">D21*E21</f>
        <v>7850</v>
      </c>
      <c r="G21" s="91" t="n">
        <f aca="false">H22/D22</f>
        <v>0</v>
      </c>
      <c r="H21" s="92" t="n">
        <v>0</v>
      </c>
      <c r="I21" s="93" t="n">
        <f aca="false">ROUND(H21*E21,2)</f>
        <v>0</v>
      </c>
      <c r="J21" s="94" t="n">
        <v>0</v>
      </c>
      <c r="K21" s="94" t="n">
        <f aca="false">ROUND(J21*E21,2)</f>
        <v>0</v>
      </c>
      <c r="L21" s="95" t="n">
        <f aca="false">H21-J21</f>
        <v>0</v>
      </c>
      <c r="M21" s="93" t="n">
        <f aca="false">ROUND(L21*E21,2)</f>
        <v>0</v>
      </c>
      <c r="N21" s="73"/>
      <c r="O21" s="72"/>
      <c r="P21" s="73"/>
      <c r="Q21" s="72"/>
      <c r="R21" s="72"/>
    </row>
    <row r="22" customFormat="false" ht="20.1" hidden="false" customHeight="true" outlineLevel="0" collapsed="false">
      <c r="A22" s="86" t="s">
        <v>38</v>
      </c>
      <c r="B22" s="87" t="s">
        <v>14</v>
      </c>
      <c r="C22" s="88" t="s">
        <v>39</v>
      </c>
      <c r="D22" s="86" t="n">
        <f aca="false">314/2</f>
        <v>157</v>
      </c>
      <c r="E22" s="89" t="n">
        <v>120</v>
      </c>
      <c r="F22" s="90" t="n">
        <f aca="false">D22*E22</f>
        <v>18840</v>
      </c>
      <c r="G22" s="91"/>
      <c r="H22" s="92"/>
      <c r="I22" s="93" t="n">
        <f aca="false">ROUND(H22*E22,2)</f>
        <v>0</v>
      </c>
      <c r="J22" s="94" t="n">
        <v>0</v>
      </c>
      <c r="K22" s="94"/>
      <c r="L22" s="95" t="n">
        <f aca="false">H22-J22</f>
        <v>0</v>
      </c>
      <c r="M22" s="93" t="n">
        <f aca="false">ROUND(L22*E22,2)</f>
        <v>0</v>
      </c>
      <c r="N22" s="73"/>
      <c r="O22" s="72"/>
      <c r="P22" s="73"/>
      <c r="Q22" s="72"/>
      <c r="R22" s="72"/>
    </row>
    <row r="23" customFormat="false" ht="20.1" hidden="false" customHeight="true" outlineLevel="0" collapsed="false">
      <c r="A23" s="97"/>
      <c r="B23" s="87"/>
      <c r="C23" s="98" t="s">
        <v>40</v>
      </c>
      <c r="D23" s="99"/>
      <c r="E23" s="100"/>
      <c r="F23" s="90"/>
      <c r="G23" s="91"/>
      <c r="H23" s="92"/>
      <c r="I23" s="93" t="n">
        <f aca="false">ROUND(H23*E23,2)</f>
        <v>0</v>
      </c>
      <c r="J23" s="94" t="n">
        <v>0</v>
      </c>
      <c r="K23" s="94"/>
      <c r="L23" s="95" t="n">
        <f aca="false">H23-J23</f>
        <v>0</v>
      </c>
      <c r="M23" s="93" t="n">
        <f aca="false">ROUND(L23*E23,2)</f>
        <v>0</v>
      </c>
      <c r="N23" s="73"/>
      <c r="O23" s="72"/>
      <c r="P23" s="73"/>
      <c r="Q23" s="72"/>
      <c r="R23" s="72"/>
    </row>
    <row r="24" customFormat="false" ht="20.1" hidden="false" customHeight="true" outlineLevel="0" collapsed="false">
      <c r="A24" s="97"/>
      <c r="B24" s="87"/>
      <c r="C24" s="101" t="s">
        <v>41</v>
      </c>
      <c r="D24" s="99"/>
      <c r="E24" s="100" t="n">
        <v>40</v>
      </c>
      <c r="F24" s="90"/>
      <c r="G24" s="91"/>
      <c r="H24" s="92" t="n">
        <v>23</v>
      </c>
      <c r="I24" s="93" t="n">
        <f aca="false">ROUND(H24*E24,2)</f>
        <v>920</v>
      </c>
      <c r="J24" s="94" t="n">
        <v>0</v>
      </c>
      <c r="K24" s="94"/>
      <c r="L24" s="95" t="n">
        <f aca="false">H24-J24</f>
        <v>23</v>
      </c>
      <c r="M24" s="93" t="n">
        <f aca="false">ROUND(L24*E24,2)</f>
        <v>920</v>
      </c>
      <c r="N24" s="73"/>
      <c r="O24" s="72"/>
      <c r="P24" s="73"/>
      <c r="Q24" s="72"/>
      <c r="R24" s="72"/>
    </row>
    <row r="25" customFormat="false" ht="20.1" hidden="false" customHeight="true" outlineLevel="0" collapsed="false">
      <c r="A25" s="97"/>
      <c r="B25" s="87"/>
      <c r="C25" s="102" t="s">
        <v>42</v>
      </c>
      <c r="D25" s="99"/>
      <c r="E25" s="100" t="n">
        <v>40</v>
      </c>
      <c r="F25" s="90"/>
      <c r="G25" s="91"/>
      <c r="H25" s="92" t="n">
        <v>3</v>
      </c>
      <c r="I25" s="93" t="n">
        <f aca="false">ROUND(H25*E25,2)</f>
        <v>120</v>
      </c>
      <c r="J25" s="94" t="n">
        <v>0</v>
      </c>
      <c r="K25" s="94"/>
      <c r="L25" s="95" t="n">
        <f aca="false">H25-J25</f>
        <v>3</v>
      </c>
      <c r="M25" s="93" t="n">
        <f aca="false">ROUND(L25*E25,2)</f>
        <v>120</v>
      </c>
      <c r="N25" s="73"/>
      <c r="O25" s="72"/>
      <c r="P25" s="73"/>
      <c r="Q25" s="72"/>
      <c r="R25" s="72"/>
    </row>
    <row r="26" customFormat="false" ht="20.1" hidden="false" customHeight="true" outlineLevel="0" collapsed="false">
      <c r="A26" s="97"/>
      <c r="B26" s="87"/>
      <c r="C26" s="102"/>
      <c r="D26" s="99"/>
      <c r="E26" s="100"/>
      <c r="F26" s="90"/>
      <c r="G26" s="91"/>
      <c r="H26" s="92"/>
      <c r="I26" s="93" t="n">
        <f aca="false">ROUND(H26*E26,2)</f>
        <v>0</v>
      </c>
      <c r="J26" s="94" t="n">
        <v>0</v>
      </c>
      <c r="K26" s="94"/>
      <c r="L26" s="95" t="n">
        <f aca="false">H26-J26</f>
        <v>0</v>
      </c>
      <c r="M26" s="93" t="n">
        <f aca="false">ROUND(L26*E26,2)</f>
        <v>0</v>
      </c>
      <c r="N26" s="73"/>
      <c r="O26" s="72"/>
      <c r="P26" s="73"/>
      <c r="Q26" s="72"/>
      <c r="R26" s="72"/>
    </row>
    <row r="27" customFormat="false" ht="20.1" hidden="false" customHeight="true" outlineLevel="0" collapsed="false">
      <c r="A27" s="97"/>
      <c r="B27" s="87"/>
      <c r="C27" s="103" t="s">
        <v>43</v>
      </c>
      <c r="D27" s="99"/>
      <c r="E27" s="100" t="n">
        <v>30</v>
      </c>
      <c r="F27" s="90"/>
      <c r="G27" s="91"/>
      <c r="H27" s="92"/>
      <c r="I27" s="93" t="n">
        <f aca="false">ROUND(H27*E27,2)</f>
        <v>0</v>
      </c>
      <c r="J27" s="94"/>
      <c r="K27" s="94"/>
      <c r="L27" s="95" t="n">
        <f aca="false">H27-J27</f>
        <v>0</v>
      </c>
      <c r="M27" s="93" t="n">
        <f aca="false">ROUND(L27*E27,2)</f>
        <v>0</v>
      </c>
      <c r="N27" s="73"/>
      <c r="O27" s="72"/>
      <c r="P27" s="73"/>
      <c r="Q27" s="72"/>
      <c r="R27" s="72"/>
    </row>
    <row r="28" customFormat="false" ht="20.1" hidden="false" customHeight="true" outlineLevel="0" collapsed="false">
      <c r="A28" s="97"/>
      <c r="B28" s="87"/>
      <c r="C28" s="103"/>
      <c r="D28" s="99"/>
      <c r="E28" s="100"/>
      <c r="F28" s="90"/>
      <c r="G28" s="91"/>
      <c r="H28" s="92"/>
      <c r="I28" s="93" t="n">
        <f aca="false">ROUND(H28*E28,2)</f>
        <v>0</v>
      </c>
      <c r="J28" s="94"/>
      <c r="K28" s="94"/>
      <c r="L28" s="95" t="n">
        <f aca="false">H28-J28</f>
        <v>0</v>
      </c>
      <c r="M28" s="93" t="n">
        <f aca="false">ROUND(L28*E28,2)</f>
        <v>0</v>
      </c>
      <c r="N28" s="73"/>
      <c r="O28" s="72"/>
      <c r="P28" s="73"/>
      <c r="Q28" s="72"/>
      <c r="R28" s="72"/>
    </row>
    <row r="29" customFormat="false" ht="20.1" hidden="false" customHeight="true" outlineLevel="0" collapsed="false">
      <c r="A29" s="97"/>
      <c r="B29" s="87"/>
      <c r="C29" s="104" t="s">
        <v>44</v>
      </c>
      <c r="D29" s="99"/>
      <c r="E29" s="100" t="n">
        <v>50</v>
      </c>
      <c r="F29" s="90"/>
      <c r="G29" s="91"/>
      <c r="H29" s="92" t="n">
        <f aca="false">12+12</f>
        <v>24</v>
      </c>
      <c r="I29" s="93" t="n">
        <f aca="false">ROUND(H29*E29,2)</f>
        <v>1200</v>
      </c>
      <c r="J29" s="94" t="n">
        <v>12</v>
      </c>
      <c r="K29" s="94" t="n">
        <v>600</v>
      </c>
      <c r="L29" s="95" t="n">
        <f aca="false">H29-J29</f>
        <v>12</v>
      </c>
      <c r="M29" s="93" t="n">
        <f aca="false">ROUND(L29*E29,2)</f>
        <v>600</v>
      </c>
      <c r="N29" s="73"/>
      <c r="O29" s="72"/>
      <c r="P29" s="73"/>
      <c r="Q29" s="72"/>
      <c r="R29" s="72"/>
    </row>
    <row r="30" customFormat="false" ht="20.1" hidden="false" customHeight="true" outlineLevel="0" collapsed="false">
      <c r="A30" s="105"/>
      <c r="B30" s="106"/>
      <c r="C30" s="107" t="s">
        <v>45</v>
      </c>
      <c r="D30" s="108"/>
      <c r="E30" s="109" t="n">
        <v>80</v>
      </c>
      <c r="F30" s="90" t="n">
        <f aca="false">D30*E30</f>
        <v>0</v>
      </c>
      <c r="G30" s="96" t="e">
        <f aca="false">#REF!/#REF!</f>
        <v>#REF!</v>
      </c>
      <c r="H30" s="94" t="n">
        <f aca="false">4+9</f>
        <v>13</v>
      </c>
      <c r="I30" s="93" t="n">
        <f aca="false">ROUND(H30*E30,2)</f>
        <v>1040</v>
      </c>
      <c r="J30" s="94" t="n">
        <v>4</v>
      </c>
      <c r="K30" s="94" t="n">
        <f aca="false">ROUND(J30*E30,2)</f>
        <v>320</v>
      </c>
      <c r="L30" s="95" t="n">
        <f aca="false">H30-J30</f>
        <v>9</v>
      </c>
      <c r="M30" s="93" t="n">
        <f aca="false">ROUND(L30*E30,2)</f>
        <v>720</v>
      </c>
      <c r="N30" s="20"/>
      <c r="O30" s="20"/>
      <c r="P30" s="21"/>
      <c r="Q30" s="20"/>
      <c r="R30" s="20"/>
    </row>
    <row r="31" customFormat="false" ht="20.1" hidden="false" customHeight="true" outlineLevel="0" collapsed="false">
      <c r="A31" s="105"/>
      <c r="B31" s="106"/>
      <c r="C31" s="107" t="s">
        <v>46</v>
      </c>
      <c r="D31" s="108"/>
      <c r="E31" s="110" t="n">
        <v>30</v>
      </c>
      <c r="F31" s="90"/>
      <c r="G31" s="111"/>
      <c r="H31" s="94" t="n">
        <v>8</v>
      </c>
      <c r="I31" s="93" t="n">
        <f aca="false">ROUND(H31*E31,2)</f>
        <v>240</v>
      </c>
      <c r="J31" s="94" t="n">
        <v>8</v>
      </c>
      <c r="K31" s="112" t="n">
        <v>240</v>
      </c>
      <c r="L31" s="95" t="n">
        <f aca="false">H31-J31</f>
        <v>0</v>
      </c>
      <c r="M31" s="93" t="n">
        <f aca="false">ROUND(L31*E31,2)</f>
        <v>0</v>
      </c>
      <c r="N31" s="20"/>
      <c r="O31" s="20"/>
      <c r="P31" s="21"/>
      <c r="Q31" s="20"/>
      <c r="R31" s="20"/>
    </row>
    <row r="32" customFormat="false" ht="20.1" hidden="false" customHeight="true" outlineLevel="0" collapsed="false">
      <c r="A32" s="105"/>
      <c r="B32" s="106"/>
      <c r="C32" s="113" t="s">
        <v>47</v>
      </c>
      <c r="D32" s="108"/>
      <c r="E32" s="110" t="n">
        <v>30</v>
      </c>
      <c r="F32" s="90"/>
      <c r="G32" s="111"/>
      <c r="H32" s="94" t="n">
        <f aca="false">16+14</f>
        <v>30</v>
      </c>
      <c r="I32" s="93" t="n">
        <f aca="false">ROUND(H32*E32,2)</f>
        <v>900</v>
      </c>
      <c r="J32" s="94"/>
      <c r="K32" s="112"/>
      <c r="L32" s="95"/>
      <c r="M32" s="93" t="n">
        <f aca="false">ROUND(L32*E32,2)</f>
        <v>0</v>
      </c>
      <c r="N32" s="20"/>
      <c r="O32" s="20"/>
      <c r="P32" s="21"/>
      <c r="Q32" s="20"/>
      <c r="R32" s="20"/>
    </row>
    <row r="33" customFormat="false" ht="20.1" hidden="false" customHeight="true" outlineLevel="0" collapsed="false">
      <c r="A33" s="105"/>
      <c r="B33" s="106"/>
      <c r="C33" s="114" t="s">
        <v>48</v>
      </c>
      <c r="D33" s="108"/>
      <c r="E33" s="110" t="n">
        <v>20</v>
      </c>
      <c r="F33" s="115" t="n">
        <f aca="false">D33*E33</f>
        <v>0</v>
      </c>
      <c r="G33" s="111" t="n">
        <v>0.02</v>
      </c>
      <c r="H33" s="94" t="n">
        <v>14</v>
      </c>
      <c r="I33" s="94" t="n">
        <f aca="false">ROUND(H33*E33,2)</f>
        <v>280</v>
      </c>
      <c r="J33" s="94"/>
      <c r="K33" s="116"/>
      <c r="L33" s="95" t="n">
        <f aca="false">H33-J33</f>
        <v>14</v>
      </c>
      <c r="M33" s="117" t="n">
        <f aca="false">ROUND(L33*E33,2)</f>
        <v>280</v>
      </c>
      <c r="N33" s="20"/>
      <c r="O33" s="20"/>
      <c r="P33" s="21"/>
      <c r="Q33" s="20"/>
      <c r="R33" s="20"/>
    </row>
    <row r="34" customFormat="false" ht="20.1" hidden="false" customHeight="true" outlineLevel="0" collapsed="false">
      <c r="A34" s="105"/>
      <c r="B34" s="118"/>
      <c r="C34" s="119"/>
      <c r="D34" s="120"/>
      <c r="E34" s="121"/>
      <c r="F34" s="122"/>
      <c r="G34" s="123"/>
      <c r="H34" s="124"/>
      <c r="I34" s="125"/>
      <c r="J34" s="126"/>
      <c r="K34" s="125"/>
      <c r="L34" s="127"/>
      <c r="M34" s="128"/>
      <c r="N34" s="20"/>
      <c r="O34" s="20"/>
      <c r="P34" s="21"/>
      <c r="Q34" s="20"/>
      <c r="R34" s="20"/>
    </row>
    <row r="35" customFormat="false" ht="13.5" hidden="false" customHeight="false" outlineLevel="0" collapsed="false">
      <c r="A35" s="129"/>
      <c r="B35" s="130"/>
      <c r="D35" s="131" t="s">
        <v>49</v>
      </c>
      <c r="E35" s="131"/>
      <c r="F35" s="132" t="n">
        <f aca="false">SUM(F12:F34)</f>
        <v>109311.25</v>
      </c>
      <c r="H35" s="133"/>
      <c r="I35" s="134" t="n">
        <f aca="false">SUM(I10:I33)</f>
        <v>16286.25</v>
      </c>
      <c r="J35" s="135"/>
      <c r="K35" s="132" t="n">
        <f aca="false">SUM(K12:K34)</f>
        <v>3816.25</v>
      </c>
      <c r="L35" s="135"/>
      <c r="M35" s="134" t="n">
        <f aca="false">SUM(M10:M33)</f>
        <v>4595</v>
      </c>
    </row>
    <row r="36" customFormat="false" ht="13.5" hidden="false" customHeight="false" outlineLevel="0" collapsed="false">
      <c r="A36" s="136"/>
    </row>
  </sheetData>
  <mergeCells count="10">
    <mergeCell ref="D7:D9"/>
    <mergeCell ref="G7:M7"/>
    <mergeCell ref="G8:I8"/>
    <mergeCell ref="J8:K8"/>
    <mergeCell ref="L8:M8"/>
    <mergeCell ref="C25:C26"/>
    <mergeCell ref="E25:E26"/>
    <mergeCell ref="C27:C28"/>
    <mergeCell ref="E27:E28"/>
    <mergeCell ref="D35:E35"/>
  </mergeCells>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usePrinterDefaults="false" blackAndWhite="false" draft="false" cellComments="none" useFirstPageNumber="true" horizontalDpi="300" verticalDpi="300" copies="1"/>
  <headerFooter differentFirst="false" differentOddEven="false">
    <oddHeader>&amp;C&amp;A</oddHeader>
    <oddFooter>&amp;CPage &amp;P</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B2:M228"/>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75"/>
  <cols>
    <col collapsed="false" hidden="false" max="1025" min="1" style="0" width="10.7295918367347"/>
  </cols>
  <sheetData>
    <row r="2" customFormat="false" ht="12.75" hidden="false" customHeight="false" outlineLevel="0" collapsed="false">
      <c r="B2" s="137"/>
      <c r="C2" s="137"/>
      <c r="D2" s="137"/>
      <c r="E2" s="137"/>
      <c r="F2" s="137"/>
      <c r="G2" s="137"/>
      <c r="H2" s="137"/>
      <c r="I2" s="137"/>
      <c r="J2" s="137"/>
      <c r="K2" s="137"/>
      <c r="L2" s="137"/>
    </row>
    <row r="3" customFormat="false" ht="18.75" hidden="false" customHeight="false" outlineLevel="0" collapsed="false">
      <c r="B3" s="138" t="s">
        <v>50</v>
      </c>
      <c r="C3" s="138"/>
      <c r="D3" s="138"/>
      <c r="E3" s="138"/>
      <c r="F3" s="138"/>
      <c r="G3" s="138"/>
      <c r="H3" s="138"/>
      <c r="I3" s="138"/>
      <c r="J3" s="138"/>
      <c r="K3" s="138"/>
      <c r="L3" s="138"/>
    </row>
    <row r="4" customFormat="false" ht="12.75" hidden="false" customHeight="false" outlineLevel="0" collapsed="false">
      <c r="B4" s="139" t="s">
        <v>51</v>
      </c>
      <c r="C4" s="139" t="s">
        <v>52</v>
      </c>
      <c r="D4" s="139" t="s">
        <v>53</v>
      </c>
      <c r="E4" s="140" t="s">
        <v>54</v>
      </c>
      <c r="F4" s="139" t="s">
        <v>55</v>
      </c>
      <c r="G4" s="141" t="s">
        <v>56</v>
      </c>
      <c r="H4" s="141" t="s">
        <v>57</v>
      </c>
      <c r="I4" s="141" t="s">
        <v>58</v>
      </c>
      <c r="J4" s="141" t="s">
        <v>59</v>
      </c>
      <c r="K4" s="141" t="s">
        <v>60</v>
      </c>
      <c r="L4" s="141" t="s">
        <v>61</v>
      </c>
      <c r="M4" s="141" t="s">
        <v>62</v>
      </c>
    </row>
    <row r="5" customFormat="false" ht="12.75" hidden="false" customHeight="false" outlineLevel="0" collapsed="false">
      <c r="B5" s="142" t="s">
        <v>63</v>
      </c>
      <c r="C5" s="142" t="s">
        <v>64</v>
      </c>
      <c r="D5" s="142"/>
      <c r="E5" s="143" t="s">
        <v>65</v>
      </c>
      <c r="F5" s="144"/>
      <c r="G5" s="144"/>
      <c r="H5" s="144"/>
      <c r="I5" s="144"/>
      <c r="J5" s="144"/>
      <c r="K5" s="144"/>
      <c r="L5" s="145" t="n">
        <f aca="false">L226</f>
        <v>1</v>
      </c>
    </row>
    <row r="6" customFormat="false" ht="12.75" hidden="false" customHeight="false" outlineLevel="0" collapsed="false">
      <c r="B6" s="146"/>
      <c r="C6" s="146"/>
      <c r="D6" s="146"/>
      <c r="E6" s="147"/>
      <c r="F6" s="146"/>
      <c r="G6" s="146"/>
      <c r="H6" s="146"/>
      <c r="I6" s="146"/>
      <c r="J6" s="146"/>
      <c r="K6" s="146"/>
      <c r="L6" s="146"/>
    </row>
    <row r="7" customFormat="false" ht="33.75" hidden="false" customHeight="false" outlineLevel="0" collapsed="false">
      <c r="B7" s="148" t="s">
        <v>66</v>
      </c>
      <c r="C7" s="149" t="s">
        <v>67</v>
      </c>
      <c r="D7" s="149" t="s">
        <v>68</v>
      </c>
      <c r="E7" s="150" t="s">
        <v>69</v>
      </c>
      <c r="F7" s="146"/>
      <c r="G7" s="146"/>
      <c r="H7" s="146"/>
      <c r="I7" s="146"/>
      <c r="J7" s="146"/>
      <c r="K7" s="146"/>
      <c r="L7" s="151" t="n">
        <f aca="false">L18</f>
        <v>33</v>
      </c>
    </row>
    <row r="8" customFormat="false" ht="303.75" hidden="false" customHeight="false" outlineLevel="0" collapsed="false">
      <c r="B8" s="146"/>
      <c r="C8" s="146"/>
      <c r="D8" s="146"/>
      <c r="E8" s="147" t="s">
        <v>70</v>
      </c>
      <c r="F8" s="146"/>
      <c r="G8" s="146"/>
      <c r="H8" s="146"/>
      <c r="I8" s="146"/>
      <c r="J8" s="146"/>
      <c r="K8" s="146"/>
      <c r="L8" s="146"/>
    </row>
    <row r="9" customFormat="false" ht="12.75" hidden="false" customHeight="false" outlineLevel="0" collapsed="false">
      <c r="B9" s="146"/>
      <c r="C9" s="146"/>
      <c r="D9" s="146"/>
      <c r="E9" s="147"/>
      <c r="F9" s="146"/>
      <c r="G9" s="146"/>
      <c r="H9" s="146"/>
      <c r="I9" s="146"/>
      <c r="J9" s="146"/>
      <c r="K9" s="146"/>
      <c r="L9" s="146"/>
    </row>
    <row r="10" customFormat="false" ht="12.75" hidden="false" customHeight="false" outlineLevel="0" collapsed="false">
      <c r="B10" s="146"/>
      <c r="C10" s="146"/>
      <c r="D10" s="146"/>
      <c r="E10" s="147"/>
      <c r="F10" s="149" t="s">
        <v>71</v>
      </c>
      <c r="G10" s="146" t="n">
        <v>5</v>
      </c>
      <c r="H10" s="152"/>
      <c r="I10" s="152"/>
      <c r="J10" s="152"/>
      <c r="K10" s="151" t="n">
        <f aca="false">G10*(H10+(H10=0))*(I10+(I10=0))*(J10+(J10=0))</f>
        <v>5</v>
      </c>
      <c r="L10" s="146"/>
    </row>
    <row r="11" customFormat="false" ht="12.75" hidden="false" customHeight="false" outlineLevel="0" collapsed="false">
      <c r="B11" s="146"/>
      <c r="C11" s="146"/>
      <c r="D11" s="146"/>
      <c r="E11" s="147"/>
      <c r="F11" s="149" t="s">
        <v>72</v>
      </c>
      <c r="G11" s="146" t="n">
        <v>18</v>
      </c>
      <c r="H11" s="152"/>
      <c r="I11" s="152"/>
      <c r="J11" s="152"/>
      <c r="K11" s="151" t="n">
        <f aca="false">G11*(H11+(H11=0))*(I11+(I11=0))*(J11+(J11=0))</f>
        <v>18</v>
      </c>
      <c r="L11" s="146"/>
    </row>
    <row r="12" customFormat="false" ht="12.75" hidden="false" customHeight="false" outlineLevel="0" collapsed="false">
      <c r="B12" s="146"/>
      <c r="C12" s="146"/>
      <c r="D12" s="146"/>
      <c r="E12" s="147"/>
      <c r="F12" s="149" t="s">
        <v>73</v>
      </c>
      <c r="G12" s="146" t="n">
        <v>3</v>
      </c>
      <c r="H12" s="152"/>
      <c r="I12" s="152"/>
      <c r="J12" s="152"/>
      <c r="K12" s="151" t="n">
        <f aca="false">G12*(H12+(H12=0))*(I12+(I12=0))*(J12+(J12=0))</f>
        <v>3</v>
      </c>
      <c r="L12" s="146"/>
    </row>
    <row r="13" customFormat="false" ht="12.75" hidden="false" customHeight="false" outlineLevel="0" collapsed="false">
      <c r="B13" s="146"/>
      <c r="C13" s="146"/>
      <c r="D13" s="146"/>
      <c r="E13" s="147"/>
      <c r="F13" s="149" t="s">
        <v>74</v>
      </c>
      <c r="G13" s="146" t="n">
        <v>2</v>
      </c>
      <c r="H13" s="152"/>
      <c r="I13" s="152"/>
      <c r="J13" s="152"/>
      <c r="K13" s="151" t="n">
        <f aca="false">G13*(H13+(H13=0))*(I13+(I13=0))*(J13+(J13=0))</f>
        <v>2</v>
      </c>
      <c r="L13" s="146"/>
    </row>
    <row r="14" customFormat="false" ht="12.75" hidden="false" customHeight="false" outlineLevel="0" collapsed="false">
      <c r="B14" s="146"/>
      <c r="C14" s="146"/>
      <c r="D14" s="146"/>
      <c r="E14" s="147"/>
      <c r="F14" s="149" t="s">
        <v>75</v>
      </c>
      <c r="G14" s="146" t="n">
        <v>2</v>
      </c>
      <c r="H14" s="152"/>
      <c r="I14" s="152"/>
      <c r="J14" s="152"/>
      <c r="K14" s="151" t="n">
        <f aca="false">G14*(H14+(H14=0))*(I14+(I14=0))*(J14+(J14=0))</f>
        <v>2</v>
      </c>
      <c r="L14" s="146"/>
    </row>
    <row r="15" customFormat="false" ht="12.75" hidden="false" customHeight="false" outlineLevel="0" collapsed="false">
      <c r="B15" s="146"/>
      <c r="C15" s="146"/>
      <c r="D15" s="146"/>
      <c r="E15" s="147"/>
      <c r="F15" s="149" t="s">
        <v>76</v>
      </c>
      <c r="G15" s="146" t="n">
        <v>1</v>
      </c>
      <c r="H15" s="152"/>
      <c r="I15" s="152"/>
      <c r="J15" s="152"/>
      <c r="K15" s="151" t="n">
        <f aca="false">G15*(H15+(H15=0))*(I15+(I15=0))*(J15+(J15=0))</f>
        <v>1</v>
      </c>
      <c r="L15" s="146"/>
    </row>
    <row r="16" customFormat="false" ht="12.75" hidden="false" customHeight="false" outlineLevel="0" collapsed="false">
      <c r="B16" s="146"/>
      <c r="C16" s="146"/>
      <c r="D16" s="146"/>
      <c r="E16" s="147"/>
      <c r="F16" s="149" t="s">
        <v>77</v>
      </c>
      <c r="G16" s="146" t="n">
        <v>1</v>
      </c>
      <c r="H16" s="152"/>
      <c r="I16" s="152"/>
      <c r="J16" s="152"/>
      <c r="K16" s="151" t="n">
        <f aca="false">G16*(H16+(H16=0))*(I16+(I16=0))*(J16+(J16=0))</f>
        <v>1</v>
      </c>
      <c r="L16" s="146"/>
    </row>
    <row r="17" customFormat="false" ht="12.75" hidden="false" customHeight="false" outlineLevel="0" collapsed="false">
      <c r="B17" s="146"/>
      <c r="C17" s="146"/>
      <c r="D17" s="146"/>
      <c r="E17" s="147"/>
      <c r="F17" s="149" t="s">
        <v>78</v>
      </c>
      <c r="G17" s="146" t="n">
        <v>1</v>
      </c>
      <c r="H17" s="152"/>
      <c r="I17" s="152"/>
      <c r="J17" s="152"/>
      <c r="K17" s="151" t="n">
        <f aca="false">G17*(H17+(H17=0))*(I17+(I17=0))*(J17+(J17=0))</f>
        <v>1</v>
      </c>
      <c r="L17" s="146"/>
    </row>
    <row r="18" customFormat="false" ht="12.75" hidden="false" customHeight="false" outlineLevel="0" collapsed="false">
      <c r="B18" s="146"/>
      <c r="C18" s="146"/>
      <c r="D18" s="146"/>
      <c r="E18" s="147"/>
      <c r="F18" s="146"/>
      <c r="G18" s="146"/>
      <c r="H18" s="146"/>
      <c r="I18" s="146"/>
      <c r="J18" s="146"/>
      <c r="K18" s="148" t="s">
        <v>79</v>
      </c>
      <c r="L18" s="153" t="n">
        <f aca="false">SUM(K10:K17)</f>
        <v>33</v>
      </c>
    </row>
    <row r="19" customFormat="false" ht="12.75" hidden="false" customHeight="false" outlineLevel="0" collapsed="false">
      <c r="B19" s="154"/>
      <c r="C19" s="154"/>
      <c r="D19" s="154"/>
      <c r="E19" s="155"/>
      <c r="F19" s="154"/>
      <c r="G19" s="154"/>
      <c r="H19" s="154"/>
      <c r="I19" s="154"/>
      <c r="J19" s="154"/>
      <c r="K19" s="154"/>
      <c r="L19" s="154"/>
    </row>
    <row r="20" customFormat="false" ht="33.75" hidden="false" customHeight="false" outlineLevel="0" collapsed="false">
      <c r="B20" s="148" t="s">
        <v>80</v>
      </c>
      <c r="C20" s="149" t="s">
        <v>67</v>
      </c>
      <c r="D20" s="149" t="s">
        <v>68</v>
      </c>
      <c r="E20" s="150" t="s">
        <v>81</v>
      </c>
      <c r="F20" s="146"/>
      <c r="G20" s="146"/>
      <c r="H20" s="146"/>
      <c r="I20" s="146"/>
      <c r="J20" s="146"/>
      <c r="K20" s="146"/>
      <c r="L20" s="151" t="n">
        <f aca="false">L31</f>
        <v>396</v>
      </c>
    </row>
    <row r="21" customFormat="false" ht="409.5" hidden="false" customHeight="false" outlineLevel="0" collapsed="false">
      <c r="B21" s="146"/>
      <c r="C21" s="146"/>
      <c r="D21" s="146"/>
      <c r="E21" s="147" t="s">
        <v>82</v>
      </c>
      <c r="F21" s="146"/>
      <c r="G21" s="146"/>
      <c r="H21" s="146"/>
      <c r="I21" s="146"/>
      <c r="J21" s="146"/>
      <c r="K21" s="146"/>
      <c r="L21" s="146"/>
    </row>
    <row r="22" customFormat="false" ht="12.75" hidden="false" customHeight="false" outlineLevel="0" collapsed="false">
      <c r="B22" s="146"/>
      <c r="C22" s="146"/>
      <c r="D22" s="146"/>
      <c r="E22" s="147"/>
      <c r="F22" s="146"/>
      <c r="G22" s="146"/>
      <c r="H22" s="146"/>
      <c r="I22" s="146"/>
      <c r="J22" s="146"/>
      <c r="K22" s="146"/>
      <c r="L22" s="146"/>
    </row>
    <row r="23" customFormat="false" ht="12.75" hidden="false" customHeight="false" outlineLevel="0" collapsed="false">
      <c r="B23" s="146"/>
      <c r="C23" s="146"/>
      <c r="D23" s="146"/>
      <c r="E23" s="147"/>
      <c r="F23" s="149" t="s">
        <v>71</v>
      </c>
      <c r="G23" s="146" t="n">
        <v>5</v>
      </c>
      <c r="H23" s="152" t="n">
        <v>12</v>
      </c>
      <c r="I23" s="152"/>
      <c r="J23" s="152"/>
      <c r="K23" s="151" t="n">
        <f aca="false">G23*(H23+(H23=0))*(I23+(I23=0))*(J23+(J23=0))</f>
        <v>60</v>
      </c>
      <c r="L23" s="146"/>
    </row>
    <row r="24" customFormat="false" ht="12.75" hidden="false" customHeight="false" outlineLevel="0" collapsed="false">
      <c r="B24" s="146"/>
      <c r="C24" s="146"/>
      <c r="D24" s="146"/>
      <c r="E24" s="147"/>
      <c r="F24" s="149" t="s">
        <v>72</v>
      </c>
      <c r="G24" s="146" t="n">
        <v>18</v>
      </c>
      <c r="H24" s="152" t="n">
        <v>12</v>
      </c>
      <c r="I24" s="152"/>
      <c r="J24" s="152"/>
      <c r="K24" s="151" t="n">
        <f aca="false">G24*(H24+(H24=0))*(I24+(I24=0))*(J24+(J24=0))</f>
        <v>216</v>
      </c>
      <c r="L24" s="146"/>
    </row>
    <row r="25" customFormat="false" ht="12.75" hidden="false" customHeight="false" outlineLevel="0" collapsed="false">
      <c r="B25" s="146"/>
      <c r="C25" s="146"/>
      <c r="D25" s="146"/>
      <c r="E25" s="147"/>
      <c r="F25" s="149" t="s">
        <v>73</v>
      </c>
      <c r="G25" s="146" t="n">
        <v>3</v>
      </c>
      <c r="H25" s="152" t="n">
        <v>12</v>
      </c>
      <c r="I25" s="152"/>
      <c r="J25" s="152"/>
      <c r="K25" s="151" t="n">
        <f aca="false">G25*(H25+(H25=0))*(I25+(I25=0))*(J25+(J25=0))</f>
        <v>36</v>
      </c>
      <c r="L25" s="146"/>
    </row>
    <row r="26" customFormat="false" ht="12.75" hidden="false" customHeight="false" outlineLevel="0" collapsed="false">
      <c r="B26" s="146"/>
      <c r="C26" s="146"/>
      <c r="D26" s="146"/>
      <c r="E26" s="147"/>
      <c r="F26" s="149" t="s">
        <v>74</v>
      </c>
      <c r="G26" s="146" t="n">
        <v>2</v>
      </c>
      <c r="H26" s="152" t="n">
        <v>12</v>
      </c>
      <c r="I26" s="152"/>
      <c r="J26" s="152"/>
      <c r="K26" s="151" t="n">
        <f aca="false">G26*(H26+(H26=0))*(I26+(I26=0))*(J26+(J26=0))</f>
        <v>24</v>
      </c>
      <c r="L26" s="146"/>
    </row>
    <row r="27" customFormat="false" ht="12.75" hidden="false" customHeight="false" outlineLevel="0" collapsed="false">
      <c r="B27" s="146"/>
      <c r="C27" s="146"/>
      <c r="D27" s="146"/>
      <c r="E27" s="147"/>
      <c r="F27" s="149" t="s">
        <v>75</v>
      </c>
      <c r="G27" s="146" t="n">
        <v>2</v>
      </c>
      <c r="H27" s="152" t="n">
        <v>12</v>
      </c>
      <c r="I27" s="152"/>
      <c r="J27" s="152"/>
      <c r="K27" s="151" t="n">
        <f aca="false">G27*(H27+(H27=0))*(I27+(I27=0))*(J27+(J27=0))</f>
        <v>24</v>
      </c>
      <c r="L27" s="146"/>
    </row>
    <row r="28" customFormat="false" ht="12.75" hidden="false" customHeight="false" outlineLevel="0" collapsed="false">
      <c r="B28" s="146"/>
      <c r="C28" s="146"/>
      <c r="D28" s="146"/>
      <c r="E28" s="147"/>
      <c r="F28" s="149" t="s">
        <v>76</v>
      </c>
      <c r="G28" s="146" t="n">
        <v>1</v>
      </c>
      <c r="H28" s="152" t="n">
        <v>12</v>
      </c>
      <c r="I28" s="152"/>
      <c r="J28" s="152"/>
      <c r="K28" s="151" t="n">
        <f aca="false">G28*(H28+(H28=0))*(I28+(I28=0))*(J28+(J28=0))</f>
        <v>12</v>
      </c>
      <c r="L28" s="146"/>
    </row>
    <row r="29" customFormat="false" ht="12.75" hidden="false" customHeight="false" outlineLevel="0" collapsed="false">
      <c r="B29" s="146"/>
      <c r="C29" s="146"/>
      <c r="D29" s="146"/>
      <c r="E29" s="147"/>
      <c r="F29" s="149" t="s">
        <v>77</v>
      </c>
      <c r="G29" s="146" t="n">
        <v>1</v>
      </c>
      <c r="H29" s="152" t="n">
        <v>12</v>
      </c>
      <c r="I29" s="152"/>
      <c r="J29" s="152"/>
      <c r="K29" s="151" t="n">
        <f aca="false">G29*(H29+(H29=0))*(I29+(I29=0))*(J29+(J29=0))</f>
        <v>12</v>
      </c>
      <c r="L29" s="146"/>
    </row>
    <row r="30" customFormat="false" ht="12.75" hidden="false" customHeight="false" outlineLevel="0" collapsed="false">
      <c r="B30" s="146"/>
      <c r="C30" s="146"/>
      <c r="D30" s="146"/>
      <c r="E30" s="147"/>
      <c r="F30" s="149" t="s">
        <v>78</v>
      </c>
      <c r="G30" s="146" t="n">
        <v>1</v>
      </c>
      <c r="H30" s="152" t="n">
        <v>12</v>
      </c>
      <c r="I30" s="152"/>
      <c r="J30" s="152"/>
      <c r="K30" s="151" t="n">
        <f aca="false">G30*(H30+(H30=0))*(I30+(I30=0))*(J30+(J30=0))</f>
        <v>12</v>
      </c>
      <c r="L30" s="146"/>
    </row>
    <row r="31" customFormat="false" ht="12.75" hidden="false" customHeight="false" outlineLevel="0" collapsed="false">
      <c r="B31" s="146"/>
      <c r="C31" s="146"/>
      <c r="D31" s="146"/>
      <c r="E31" s="147"/>
      <c r="F31" s="146"/>
      <c r="G31" s="146"/>
      <c r="H31" s="146"/>
      <c r="I31" s="146"/>
      <c r="J31" s="146"/>
      <c r="K31" s="148" t="s">
        <v>83</v>
      </c>
      <c r="L31" s="153" t="n">
        <f aca="false">SUM(K23:K30)</f>
        <v>396</v>
      </c>
    </row>
    <row r="32" customFormat="false" ht="12.75" hidden="false" customHeight="false" outlineLevel="0" collapsed="false">
      <c r="B32" s="154"/>
      <c r="C32" s="154"/>
      <c r="D32" s="154"/>
      <c r="E32" s="155"/>
      <c r="F32" s="154"/>
      <c r="G32" s="154"/>
      <c r="H32" s="154"/>
      <c r="I32" s="154"/>
      <c r="J32" s="154"/>
      <c r="K32" s="154"/>
      <c r="L32" s="154"/>
    </row>
    <row r="33" customFormat="false" ht="45" hidden="false" customHeight="false" outlineLevel="0" collapsed="false">
      <c r="B33" s="148" t="s">
        <v>84</v>
      </c>
      <c r="C33" s="149" t="s">
        <v>67</v>
      </c>
      <c r="D33" s="149" t="s">
        <v>85</v>
      </c>
      <c r="E33" s="150" t="s">
        <v>86</v>
      </c>
      <c r="F33" s="146"/>
      <c r="G33" s="146"/>
      <c r="H33" s="146"/>
      <c r="I33" s="146"/>
      <c r="J33" s="146"/>
      <c r="K33" s="146"/>
      <c r="L33" s="151" t="n">
        <f aca="false">L44</f>
        <v>33</v>
      </c>
    </row>
    <row r="34" customFormat="false" ht="409.5" hidden="false" customHeight="false" outlineLevel="0" collapsed="false">
      <c r="B34" s="146"/>
      <c r="C34" s="146"/>
      <c r="D34" s="146"/>
      <c r="E34" s="147" t="s">
        <v>87</v>
      </c>
      <c r="F34" s="146"/>
      <c r="G34" s="146"/>
      <c r="H34" s="146"/>
      <c r="I34" s="146"/>
      <c r="J34" s="146"/>
      <c r="K34" s="146"/>
      <c r="L34" s="146"/>
    </row>
    <row r="35" customFormat="false" ht="12.75" hidden="false" customHeight="false" outlineLevel="0" collapsed="false">
      <c r="B35" s="146"/>
      <c r="C35" s="146"/>
      <c r="D35" s="146"/>
      <c r="E35" s="147"/>
      <c r="F35" s="146"/>
      <c r="G35" s="146"/>
      <c r="H35" s="146"/>
      <c r="I35" s="146"/>
      <c r="J35" s="146"/>
      <c r="K35" s="146"/>
      <c r="L35" s="146"/>
    </row>
    <row r="36" customFormat="false" ht="12.75" hidden="false" customHeight="false" outlineLevel="0" collapsed="false">
      <c r="B36" s="146"/>
      <c r="C36" s="146"/>
      <c r="D36" s="146"/>
      <c r="E36" s="147"/>
      <c r="F36" s="149" t="s">
        <v>71</v>
      </c>
      <c r="G36" s="146" t="n">
        <v>5</v>
      </c>
      <c r="H36" s="152"/>
      <c r="I36" s="152"/>
      <c r="J36" s="152"/>
      <c r="K36" s="151" t="n">
        <f aca="false">G36*(H36+(H36=0))*(I36+(I36=0))*(J36+(J36=0))</f>
        <v>5</v>
      </c>
      <c r="L36" s="146"/>
    </row>
    <row r="37" customFormat="false" ht="12.75" hidden="false" customHeight="false" outlineLevel="0" collapsed="false">
      <c r="B37" s="146"/>
      <c r="C37" s="146"/>
      <c r="D37" s="146"/>
      <c r="E37" s="147"/>
      <c r="F37" s="149" t="s">
        <v>72</v>
      </c>
      <c r="G37" s="146" t="n">
        <v>18</v>
      </c>
      <c r="H37" s="152"/>
      <c r="I37" s="152"/>
      <c r="J37" s="152"/>
      <c r="K37" s="151" t="n">
        <f aca="false">G37*(H37+(H37=0))*(I37+(I37=0))*(J37+(J37=0))</f>
        <v>18</v>
      </c>
      <c r="L37" s="146"/>
    </row>
    <row r="38" customFormat="false" ht="12.75" hidden="false" customHeight="false" outlineLevel="0" collapsed="false">
      <c r="B38" s="146"/>
      <c r="C38" s="146"/>
      <c r="D38" s="146"/>
      <c r="E38" s="147"/>
      <c r="F38" s="149" t="s">
        <v>73</v>
      </c>
      <c r="G38" s="146" t="n">
        <v>3</v>
      </c>
      <c r="H38" s="152"/>
      <c r="I38" s="152"/>
      <c r="J38" s="152"/>
      <c r="K38" s="151" t="n">
        <f aca="false">G38*(H38+(H38=0))*(I38+(I38=0))*(J38+(J38=0))</f>
        <v>3</v>
      </c>
      <c r="L38" s="146"/>
    </row>
    <row r="39" customFormat="false" ht="12.75" hidden="false" customHeight="false" outlineLevel="0" collapsed="false">
      <c r="B39" s="146"/>
      <c r="C39" s="146"/>
      <c r="D39" s="146"/>
      <c r="E39" s="147"/>
      <c r="F39" s="149" t="s">
        <v>74</v>
      </c>
      <c r="G39" s="146" t="n">
        <v>2</v>
      </c>
      <c r="H39" s="152"/>
      <c r="I39" s="152"/>
      <c r="J39" s="152"/>
      <c r="K39" s="151" t="n">
        <f aca="false">G39*(H39+(H39=0))*(I39+(I39=0))*(J39+(J39=0))</f>
        <v>2</v>
      </c>
      <c r="L39" s="146"/>
    </row>
    <row r="40" customFormat="false" ht="12.75" hidden="false" customHeight="false" outlineLevel="0" collapsed="false">
      <c r="B40" s="146"/>
      <c r="C40" s="146"/>
      <c r="D40" s="146"/>
      <c r="E40" s="147"/>
      <c r="F40" s="149" t="s">
        <v>75</v>
      </c>
      <c r="G40" s="146" t="n">
        <v>2</v>
      </c>
      <c r="H40" s="152"/>
      <c r="I40" s="152"/>
      <c r="J40" s="152"/>
      <c r="K40" s="151" t="n">
        <f aca="false">G40*(H40+(H40=0))*(I40+(I40=0))*(J40+(J40=0))</f>
        <v>2</v>
      </c>
      <c r="L40" s="146"/>
    </row>
    <row r="41" customFormat="false" ht="12.75" hidden="false" customHeight="false" outlineLevel="0" collapsed="false">
      <c r="B41" s="146"/>
      <c r="C41" s="146"/>
      <c r="D41" s="146"/>
      <c r="E41" s="147"/>
      <c r="F41" s="149" t="s">
        <v>76</v>
      </c>
      <c r="G41" s="146" t="n">
        <v>1</v>
      </c>
      <c r="H41" s="152"/>
      <c r="I41" s="152"/>
      <c r="J41" s="152"/>
      <c r="K41" s="151" t="n">
        <f aca="false">G41*(H41+(H41=0))*(I41+(I41=0))*(J41+(J41=0))</f>
        <v>1</v>
      </c>
      <c r="L41" s="146"/>
    </row>
    <row r="42" customFormat="false" ht="12.75" hidden="false" customHeight="false" outlineLevel="0" collapsed="false">
      <c r="B42" s="146"/>
      <c r="C42" s="146"/>
      <c r="D42" s="146"/>
      <c r="E42" s="147"/>
      <c r="F42" s="149" t="s">
        <v>77</v>
      </c>
      <c r="G42" s="146" t="n">
        <v>1</v>
      </c>
      <c r="H42" s="152"/>
      <c r="I42" s="152"/>
      <c r="J42" s="152"/>
      <c r="K42" s="151" t="n">
        <f aca="false">G42*(H42+(H42=0))*(I42+(I42=0))*(J42+(J42=0))</f>
        <v>1</v>
      </c>
      <c r="L42" s="146"/>
    </row>
    <row r="43" customFormat="false" ht="12.75" hidden="false" customHeight="false" outlineLevel="0" collapsed="false">
      <c r="B43" s="146"/>
      <c r="C43" s="146"/>
      <c r="D43" s="146"/>
      <c r="E43" s="147"/>
      <c r="F43" s="149" t="s">
        <v>78</v>
      </c>
      <c r="G43" s="146" t="n">
        <v>1</v>
      </c>
      <c r="H43" s="152"/>
      <c r="I43" s="152"/>
      <c r="J43" s="152"/>
      <c r="K43" s="151" t="n">
        <f aca="false">G43*(H43+(H43=0))*(I43+(I43=0))*(J43+(J43=0))</f>
        <v>1</v>
      </c>
      <c r="L43" s="146"/>
    </row>
    <row r="44" customFormat="false" ht="12.75" hidden="false" customHeight="false" outlineLevel="0" collapsed="false">
      <c r="B44" s="146"/>
      <c r="C44" s="146"/>
      <c r="D44" s="146"/>
      <c r="E44" s="147"/>
      <c r="F44" s="146"/>
      <c r="G44" s="146"/>
      <c r="H44" s="146"/>
      <c r="I44" s="146"/>
      <c r="J44" s="146"/>
      <c r="K44" s="148" t="s">
        <v>88</v>
      </c>
      <c r="L44" s="153" t="n">
        <f aca="false">SUM(K36:K43)</f>
        <v>33</v>
      </c>
    </row>
    <row r="45" customFormat="false" ht="12.75" hidden="false" customHeight="false" outlineLevel="0" collapsed="false">
      <c r="B45" s="154"/>
      <c r="C45" s="154"/>
      <c r="D45" s="154"/>
      <c r="E45" s="155"/>
      <c r="F45" s="154"/>
      <c r="G45" s="154"/>
      <c r="H45" s="154"/>
      <c r="I45" s="154"/>
      <c r="J45" s="154"/>
      <c r="K45" s="154"/>
      <c r="L45" s="154"/>
    </row>
    <row r="46" customFormat="false" ht="12.75" hidden="false" customHeight="false" outlineLevel="0" collapsed="false">
      <c r="B46" s="148" t="s">
        <v>89</v>
      </c>
      <c r="C46" s="149" t="s">
        <v>67</v>
      </c>
      <c r="D46" s="149" t="s">
        <v>85</v>
      </c>
      <c r="E46" s="150" t="s">
        <v>90</v>
      </c>
      <c r="F46" s="146"/>
      <c r="G46" s="146"/>
      <c r="H46" s="146"/>
      <c r="I46" s="146"/>
      <c r="J46" s="146"/>
      <c r="K46" s="146"/>
      <c r="L46" s="151" t="n">
        <f aca="false">L57</f>
        <v>33</v>
      </c>
    </row>
    <row r="47" customFormat="false" ht="101.25" hidden="false" customHeight="false" outlineLevel="0" collapsed="false">
      <c r="B47" s="146"/>
      <c r="C47" s="146"/>
      <c r="D47" s="146"/>
      <c r="E47" s="147" t="s">
        <v>91</v>
      </c>
      <c r="F47" s="146"/>
      <c r="G47" s="146"/>
      <c r="H47" s="146"/>
      <c r="I47" s="146"/>
      <c r="J47" s="146"/>
      <c r="K47" s="146"/>
      <c r="L47" s="146"/>
    </row>
    <row r="48" customFormat="false" ht="12.75" hidden="false" customHeight="false" outlineLevel="0" collapsed="false">
      <c r="B48" s="146"/>
      <c r="C48" s="146"/>
      <c r="D48" s="146"/>
      <c r="E48" s="147"/>
      <c r="F48" s="146"/>
      <c r="G48" s="146"/>
      <c r="H48" s="146"/>
      <c r="I48" s="146"/>
      <c r="J48" s="146"/>
      <c r="K48" s="146"/>
      <c r="L48" s="146"/>
    </row>
    <row r="49" customFormat="false" ht="12.75" hidden="false" customHeight="false" outlineLevel="0" collapsed="false">
      <c r="B49" s="146"/>
      <c r="C49" s="146"/>
      <c r="D49" s="146"/>
      <c r="E49" s="147"/>
      <c r="F49" s="149" t="s">
        <v>71</v>
      </c>
      <c r="G49" s="146" t="n">
        <v>5</v>
      </c>
      <c r="H49" s="152"/>
      <c r="I49" s="152"/>
      <c r="J49" s="152"/>
      <c r="K49" s="151" t="n">
        <f aca="false">G49*(H49+(H49=0))*(I49+(I49=0))*(J49+(J49=0))</f>
        <v>5</v>
      </c>
      <c r="L49" s="146"/>
    </row>
    <row r="50" customFormat="false" ht="12.75" hidden="false" customHeight="false" outlineLevel="0" collapsed="false">
      <c r="B50" s="146"/>
      <c r="C50" s="146"/>
      <c r="D50" s="146"/>
      <c r="E50" s="147"/>
      <c r="F50" s="149" t="s">
        <v>72</v>
      </c>
      <c r="G50" s="146" t="n">
        <v>18</v>
      </c>
      <c r="H50" s="152"/>
      <c r="I50" s="152"/>
      <c r="J50" s="152"/>
      <c r="K50" s="151" t="n">
        <f aca="false">G50*(H50+(H50=0))*(I50+(I50=0))*(J50+(J50=0))</f>
        <v>18</v>
      </c>
      <c r="L50" s="146"/>
    </row>
    <row r="51" customFormat="false" ht="12.75" hidden="false" customHeight="false" outlineLevel="0" collapsed="false">
      <c r="B51" s="146"/>
      <c r="C51" s="146"/>
      <c r="D51" s="146"/>
      <c r="E51" s="147"/>
      <c r="F51" s="149" t="s">
        <v>73</v>
      </c>
      <c r="G51" s="146" t="n">
        <v>3</v>
      </c>
      <c r="H51" s="152"/>
      <c r="I51" s="152"/>
      <c r="J51" s="152"/>
      <c r="K51" s="151" t="n">
        <f aca="false">G51*(H51+(H51=0))*(I51+(I51=0))*(J51+(J51=0))</f>
        <v>3</v>
      </c>
      <c r="L51" s="146"/>
    </row>
    <row r="52" customFormat="false" ht="12.75" hidden="false" customHeight="false" outlineLevel="0" collapsed="false">
      <c r="B52" s="146"/>
      <c r="C52" s="146"/>
      <c r="D52" s="146"/>
      <c r="E52" s="147"/>
      <c r="F52" s="149" t="s">
        <v>74</v>
      </c>
      <c r="G52" s="146" t="n">
        <v>2</v>
      </c>
      <c r="H52" s="152"/>
      <c r="I52" s="152"/>
      <c r="J52" s="152"/>
      <c r="K52" s="151" t="n">
        <f aca="false">G52*(H52+(H52=0))*(I52+(I52=0))*(J52+(J52=0))</f>
        <v>2</v>
      </c>
      <c r="L52" s="146"/>
    </row>
    <row r="53" customFormat="false" ht="12.75" hidden="false" customHeight="false" outlineLevel="0" collapsed="false">
      <c r="B53" s="146"/>
      <c r="C53" s="146"/>
      <c r="D53" s="146"/>
      <c r="E53" s="147"/>
      <c r="F53" s="149" t="s">
        <v>75</v>
      </c>
      <c r="G53" s="146" t="n">
        <v>2</v>
      </c>
      <c r="H53" s="152"/>
      <c r="I53" s="152"/>
      <c r="J53" s="152"/>
      <c r="K53" s="151" t="n">
        <f aca="false">G53*(H53+(H53=0))*(I53+(I53=0))*(J53+(J53=0))</f>
        <v>2</v>
      </c>
      <c r="L53" s="146"/>
    </row>
    <row r="54" customFormat="false" ht="12.75" hidden="false" customHeight="false" outlineLevel="0" collapsed="false">
      <c r="B54" s="146"/>
      <c r="C54" s="146"/>
      <c r="D54" s="146"/>
      <c r="E54" s="147"/>
      <c r="F54" s="149" t="s">
        <v>76</v>
      </c>
      <c r="G54" s="146" t="n">
        <v>1</v>
      </c>
      <c r="H54" s="152"/>
      <c r="I54" s="152"/>
      <c r="J54" s="152"/>
      <c r="K54" s="151" t="n">
        <f aca="false">G54*(H54+(H54=0))*(I54+(I54=0))*(J54+(J54=0))</f>
        <v>1</v>
      </c>
      <c r="L54" s="146"/>
    </row>
    <row r="55" customFormat="false" ht="12.75" hidden="false" customHeight="false" outlineLevel="0" collapsed="false">
      <c r="B55" s="146"/>
      <c r="C55" s="146"/>
      <c r="D55" s="146"/>
      <c r="E55" s="147"/>
      <c r="F55" s="149" t="s">
        <v>77</v>
      </c>
      <c r="G55" s="146" t="n">
        <v>1</v>
      </c>
      <c r="H55" s="152"/>
      <c r="I55" s="152"/>
      <c r="J55" s="152"/>
      <c r="K55" s="151" t="n">
        <f aca="false">G55*(H55+(H55=0))*(I55+(I55=0))*(J55+(J55=0))</f>
        <v>1</v>
      </c>
      <c r="L55" s="146"/>
    </row>
    <row r="56" customFormat="false" ht="12.75" hidden="false" customHeight="false" outlineLevel="0" collapsed="false">
      <c r="B56" s="146"/>
      <c r="C56" s="146"/>
      <c r="D56" s="146"/>
      <c r="E56" s="147"/>
      <c r="F56" s="149" t="s">
        <v>78</v>
      </c>
      <c r="G56" s="146" t="n">
        <v>1</v>
      </c>
      <c r="H56" s="152"/>
      <c r="I56" s="152"/>
      <c r="J56" s="152"/>
      <c r="K56" s="151" t="n">
        <f aca="false">G56*(H56+(H56=0))*(I56+(I56=0))*(J56+(J56=0))</f>
        <v>1</v>
      </c>
      <c r="L56" s="146"/>
    </row>
    <row r="57" customFormat="false" ht="12.75" hidden="false" customHeight="false" outlineLevel="0" collapsed="false">
      <c r="B57" s="146"/>
      <c r="C57" s="146"/>
      <c r="D57" s="146"/>
      <c r="E57" s="147"/>
      <c r="F57" s="146"/>
      <c r="G57" s="146"/>
      <c r="H57" s="146"/>
      <c r="I57" s="146"/>
      <c r="J57" s="146"/>
      <c r="K57" s="148" t="s">
        <v>92</v>
      </c>
      <c r="L57" s="153" t="n">
        <f aca="false">SUM(K49:K56)</f>
        <v>33</v>
      </c>
    </row>
    <row r="58" customFormat="false" ht="12.75" hidden="false" customHeight="false" outlineLevel="0" collapsed="false">
      <c r="B58" s="154"/>
      <c r="C58" s="154"/>
      <c r="D58" s="154"/>
      <c r="E58" s="155"/>
      <c r="F58" s="154"/>
      <c r="G58" s="154"/>
      <c r="H58" s="154"/>
      <c r="I58" s="154"/>
      <c r="J58" s="154"/>
      <c r="K58" s="154"/>
      <c r="L58" s="154"/>
    </row>
    <row r="59" customFormat="false" ht="22.5" hidden="false" customHeight="false" outlineLevel="0" collapsed="false">
      <c r="B59" s="148" t="s">
        <v>93</v>
      </c>
      <c r="C59" s="149" t="s">
        <v>67</v>
      </c>
      <c r="D59" s="149" t="s">
        <v>85</v>
      </c>
      <c r="E59" s="150" t="s">
        <v>94</v>
      </c>
      <c r="F59" s="146"/>
      <c r="G59" s="146"/>
      <c r="H59" s="146"/>
      <c r="I59" s="146"/>
      <c r="J59" s="146"/>
      <c r="K59" s="146"/>
      <c r="L59" s="151" t="n">
        <f aca="false">L70</f>
        <v>235</v>
      </c>
      <c r="M59" s="0" t="n">
        <f aca="false">SUM(M62:M69)</f>
        <v>31</v>
      </c>
    </row>
    <row r="60" customFormat="false" ht="236.25" hidden="false" customHeight="false" outlineLevel="0" collapsed="false">
      <c r="B60" s="146"/>
      <c r="C60" s="146"/>
      <c r="D60" s="146"/>
      <c r="E60" s="147" t="s">
        <v>95</v>
      </c>
      <c r="F60" s="146"/>
      <c r="G60" s="146"/>
      <c r="H60" s="146"/>
      <c r="I60" s="146"/>
      <c r="J60" s="146"/>
      <c r="K60" s="146"/>
      <c r="L60" s="146"/>
    </row>
    <row r="61" customFormat="false" ht="12.75" hidden="false" customHeight="false" outlineLevel="0" collapsed="false">
      <c r="B61" s="146"/>
      <c r="C61" s="146"/>
      <c r="D61" s="146"/>
      <c r="E61" s="147"/>
      <c r="F61" s="146"/>
      <c r="G61" s="146"/>
      <c r="H61" s="146"/>
      <c r="I61" s="146"/>
      <c r="J61" s="146"/>
      <c r="K61" s="146"/>
      <c r="L61" s="146"/>
    </row>
    <row r="62" customFormat="false" ht="12.75" hidden="false" customHeight="false" outlineLevel="0" collapsed="false">
      <c r="B62" s="146"/>
      <c r="C62" s="146"/>
      <c r="D62" s="146"/>
      <c r="E62" s="147"/>
      <c r="F62" s="149" t="s">
        <v>71</v>
      </c>
      <c r="G62" s="146" t="n">
        <v>5</v>
      </c>
      <c r="H62" s="152" t="n">
        <v>7</v>
      </c>
      <c r="I62" s="152"/>
      <c r="J62" s="152"/>
      <c r="K62" s="151" t="n">
        <f aca="false">G62*(H62+(H62=0))*(I62+(I62=0))*(J62+(J62=0))</f>
        <v>35</v>
      </c>
      <c r="L62" s="146"/>
    </row>
    <row r="63" customFormat="false" ht="12.75" hidden="false" customHeight="false" outlineLevel="0" collapsed="false">
      <c r="B63" s="146"/>
      <c r="C63" s="146"/>
      <c r="D63" s="146"/>
      <c r="E63" s="147"/>
      <c r="F63" s="149" t="s">
        <v>72</v>
      </c>
      <c r="G63" s="146" t="n">
        <v>18</v>
      </c>
      <c r="H63" s="152" t="n">
        <v>7</v>
      </c>
      <c r="I63" s="152"/>
      <c r="J63" s="152"/>
      <c r="K63" s="151" t="n">
        <f aca="false">G63*(H63+(H63=0))*(I63+(I63=0))*(J63+(J63=0))</f>
        <v>126</v>
      </c>
      <c r="L63" s="146"/>
    </row>
    <row r="64" customFormat="false" ht="12.75" hidden="false" customHeight="false" outlineLevel="0" collapsed="false">
      <c r="B64" s="146"/>
      <c r="C64" s="146"/>
      <c r="D64" s="146"/>
      <c r="E64" s="147"/>
      <c r="F64" s="149" t="s">
        <v>73</v>
      </c>
      <c r="G64" s="146" t="n">
        <v>3</v>
      </c>
      <c r="H64" s="152" t="n">
        <v>7</v>
      </c>
      <c r="I64" s="152"/>
      <c r="J64" s="152"/>
      <c r="K64" s="151" t="n">
        <f aca="false">G64*(H64+(H64=0))*(I64+(I64=0))*(J64+(J64=0))</f>
        <v>21</v>
      </c>
      <c r="L64" s="146"/>
    </row>
    <row r="65" customFormat="false" ht="12.75" hidden="false" customHeight="false" outlineLevel="0" collapsed="false">
      <c r="B65" s="146"/>
      <c r="C65" s="146"/>
      <c r="D65" s="146"/>
      <c r="E65" s="147"/>
      <c r="F65" s="149" t="s">
        <v>74</v>
      </c>
      <c r="G65" s="146" t="n">
        <v>2</v>
      </c>
      <c r="H65" s="152" t="n">
        <v>7</v>
      </c>
      <c r="I65" s="152"/>
      <c r="J65" s="152"/>
      <c r="K65" s="151" t="n">
        <f aca="false">G65*(H65+(H65=0))*(I65+(I65=0))*(J65+(J65=0))</f>
        <v>14</v>
      </c>
      <c r="L65" s="146"/>
    </row>
    <row r="66" customFormat="false" ht="12.75" hidden="false" customHeight="false" outlineLevel="0" collapsed="false">
      <c r="B66" s="146"/>
      <c r="C66" s="146"/>
      <c r="D66" s="146"/>
      <c r="E66" s="147"/>
      <c r="F66" s="149" t="s">
        <v>75</v>
      </c>
      <c r="G66" s="146" t="n">
        <v>2</v>
      </c>
      <c r="H66" s="152" t="n">
        <v>7</v>
      </c>
      <c r="I66" s="152"/>
      <c r="J66" s="152"/>
      <c r="K66" s="151" t="n">
        <f aca="false">G66*(H66+(H66=0))*(I66+(I66=0))*(J66+(J66=0))</f>
        <v>14</v>
      </c>
      <c r="L66" s="146"/>
      <c r="M66" s="0" t="n">
        <f aca="false">H66*2</f>
        <v>14</v>
      </c>
    </row>
    <row r="67" customFormat="false" ht="12.75" hidden="false" customHeight="false" outlineLevel="0" collapsed="false">
      <c r="B67" s="146"/>
      <c r="C67" s="146"/>
      <c r="D67" s="146"/>
      <c r="E67" s="147"/>
      <c r="F67" s="149" t="s">
        <v>76</v>
      </c>
      <c r="G67" s="146" t="n">
        <v>1</v>
      </c>
      <c r="H67" s="152" t="n">
        <v>10</v>
      </c>
      <c r="I67" s="152"/>
      <c r="J67" s="152"/>
      <c r="K67" s="151" t="n">
        <f aca="false">G67*(H67+(H67=0))*(I67+(I67=0))*(J67+(J67=0))</f>
        <v>10</v>
      </c>
      <c r="L67" s="146"/>
      <c r="M67" s="0" t="n">
        <f aca="false">H67*1</f>
        <v>10</v>
      </c>
    </row>
    <row r="68" customFormat="false" ht="12.75" hidden="false" customHeight="false" outlineLevel="0" collapsed="false">
      <c r="B68" s="146"/>
      <c r="C68" s="146"/>
      <c r="D68" s="146"/>
      <c r="E68" s="147"/>
      <c r="F68" s="149" t="s">
        <v>77</v>
      </c>
      <c r="G68" s="146" t="n">
        <v>1</v>
      </c>
      <c r="H68" s="152" t="n">
        <v>8</v>
      </c>
      <c r="I68" s="152"/>
      <c r="J68" s="152"/>
      <c r="K68" s="151" t="n">
        <f aca="false">G68*(H68+(H68=0))*(I68+(I68=0))*(J68+(J68=0))</f>
        <v>8</v>
      </c>
      <c r="L68" s="146"/>
    </row>
    <row r="69" customFormat="false" ht="12.75" hidden="false" customHeight="false" outlineLevel="0" collapsed="false">
      <c r="B69" s="146"/>
      <c r="C69" s="146"/>
      <c r="D69" s="146"/>
      <c r="E69" s="147"/>
      <c r="F69" s="149" t="s">
        <v>78</v>
      </c>
      <c r="G69" s="146" t="n">
        <v>1</v>
      </c>
      <c r="H69" s="152" t="n">
        <v>7</v>
      </c>
      <c r="I69" s="152"/>
      <c r="J69" s="152"/>
      <c r="K69" s="151" t="n">
        <f aca="false">G69*(H69+(H69=0))*(I69+(I69=0))*(J69+(J69=0))</f>
        <v>7</v>
      </c>
      <c r="L69" s="146"/>
      <c r="M69" s="5" t="n">
        <f aca="false">H69</f>
        <v>7</v>
      </c>
    </row>
    <row r="70" customFormat="false" ht="12.75" hidden="false" customHeight="false" outlineLevel="0" collapsed="false">
      <c r="B70" s="146"/>
      <c r="C70" s="146"/>
      <c r="D70" s="146"/>
      <c r="E70" s="147"/>
      <c r="F70" s="146"/>
      <c r="G70" s="146"/>
      <c r="H70" s="146"/>
      <c r="I70" s="146"/>
      <c r="J70" s="146"/>
      <c r="K70" s="148" t="s">
        <v>96</v>
      </c>
      <c r="L70" s="153" t="n">
        <f aca="false">SUM(K62:K69)</f>
        <v>235</v>
      </c>
    </row>
    <row r="71" customFormat="false" ht="12.75" hidden="false" customHeight="false" outlineLevel="0" collapsed="false">
      <c r="B71" s="154"/>
      <c r="C71" s="154"/>
      <c r="D71" s="154"/>
      <c r="E71" s="155"/>
      <c r="F71" s="154"/>
      <c r="G71" s="154"/>
      <c r="H71" s="154"/>
      <c r="I71" s="154"/>
      <c r="J71" s="154"/>
      <c r="K71" s="154"/>
      <c r="L71" s="154"/>
    </row>
    <row r="72" customFormat="false" ht="33.75" hidden="false" customHeight="false" outlineLevel="0" collapsed="false">
      <c r="B72" s="148" t="s">
        <v>97</v>
      </c>
      <c r="C72" s="149" t="s">
        <v>67</v>
      </c>
      <c r="D72" s="149" t="s">
        <v>85</v>
      </c>
      <c r="E72" s="150" t="s">
        <v>98</v>
      </c>
      <c r="F72" s="146"/>
      <c r="G72" s="146"/>
      <c r="H72" s="146"/>
      <c r="I72" s="146"/>
      <c r="J72" s="146"/>
      <c r="K72" s="146"/>
      <c r="L72" s="151" t="n">
        <f aca="false">L83</f>
        <v>104</v>
      </c>
      <c r="M72" s="0" t="n">
        <f aca="false">SUM(M75:M82)</f>
        <v>14</v>
      </c>
    </row>
    <row r="73" customFormat="false" ht="236.25" hidden="false" customHeight="false" outlineLevel="0" collapsed="false">
      <c r="B73" s="146"/>
      <c r="C73" s="146"/>
      <c r="D73" s="146"/>
      <c r="E73" s="147" t="s">
        <v>99</v>
      </c>
      <c r="F73" s="146"/>
      <c r="G73" s="146"/>
      <c r="H73" s="146"/>
      <c r="I73" s="146"/>
      <c r="J73" s="146"/>
      <c r="K73" s="146"/>
      <c r="L73" s="146"/>
    </row>
    <row r="74" customFormat="false" ht="12.75" hidden="false" customHeight="false" outlineLevel="0" collapsed="false">
      <c r="B74" s="146"/>
      <c r="C74" s="146"/>
      <c r="D74" s="146"/>
      <c r="E74" s="147"/>
      <c r="F74" s="146"/>
      <c r="G74" s="146"/>
      <c r="H74" s="146"/>
      <c r="I74" s="146"/>
      <c r="J74" s="146"/>
      <c r="K74" s="146"/>
      <c r="L74" s="146"/>
    </row>
    <row r="75" customFormat="false" ht="12.75" hidden="false" customHeight="false" outlineLevel="0" collapsed="false">
      <c r="B75" s="146"/>
      <c r="C75" s="146"/>
      <c r="D75" s="146"/>
      <c r="E75" s="147"/>
      <c r="F75" s="149" t="s">
        <v>71</v>
      </c>
      <c r="G75" s="146" t="n">
        <v>5</v>
      </c>
      <c r="H75" s="152" t="n">
        <v>4</v>
      </c>
      <c r="I75" s="152"/>
      <c r="J75" s="152"/>
      <c r="K75" s="151" t="n">
        <f aca="false">G75*(H75+(H75=0))*(I75+(I75=0))*(J75+(J75=0))</f>
        <v>20</v>
      </c>
      <c r="L75" s="146"/>
    </row>
    <row r="76" customFormat="false" ht="12.75" hidden="false" customHeight="false" outlineLevel="0" collapsed="false">
      <c r="B76" s="146"/>
      <c r="C76" s="146"/>
      <c r="D76" s="146"/>
      <c r="E76" s="147"/>
      <c r="F76" s="149" t="s">
        <v>72</v>
      </c>
      <c r="G76" s="146" t="n">
        <v>18</v>
      </c>
      <c r="H76" s="152" t="n">
        <v>3</v>
      </c>
      <c r="I76" s="152"/>
      <c r="J76" s="152"/>
      <c r="K76" s="151" t="n">
        <f aca="false">G76*(H76+(H76=0))*(I76+(I76=0))*(J76+(J76=0))</f>
        <v>54</v>
      </c>
      <c r="L76" s="146"/>
    </row>
    <row r="77" customFormat="false" ht="12.75" hidden="false" customHeight="false" outlineLevel="0" collapsed="false">
      <c r="B77" s="146"/>
      <c r="C77" s="146"/>
      <c r="D77" s="146"/>
      <c r="E77" s="147"/>
      <c r="F77" s="149" t="s">
        <v>73</v>
      </c>
      <c r="G77" s="146" t="n">
        <v>3</v>
      </c>
      <c r="H77" s="152" t="n">
        <v>3</v>
      </c>
      <c r="I77" s="152"/>
      <c r="J77" s="152"/>
      <c r="K77" s="151" t="n">
        <f aca="false">G77*(H77+(H77=0))*(I77+(I77=0))*(J77+(J77=0))</f>
        <v>9</v>
      </c>
      <c r="L77" s="146"/>
    </row>
    <row r="78" customFormat="false" ht="12.75" hidden="false" customHeight="false" outlineLevel="0" collapsed="false">
      <c r="B78" s="146"/>
      <c r="C78" s="146"/>
      <c r="D78" s="146"/>
      <c r="E78" s="147"/>
      <c r="F78" s="149" t="s">
        <v>74</v>
      </c>
      <c r="G78" s="146" t="n">
        <v>2</v>
      </c>
      <c r="H78" s="152" t="n">
        <v>3</v>
      </c>
      <c r="I78" s="152"/>
      <c r="J78" s="152"/>
      <c r="K78" s="151" t="n">
        <f aca="false">G78*(H78+(H78=0))*(I78+(I78=0))*(J78+(J78=0))</f>
        <v>6</v>
      </c>
      <c r="L78" s="146"/>
    </row>
    <row r="79" customFormat="false" ht="12.75" hidden="false" customHeight="false" outlineLevel="0" collapsed="false">
      <c r="B79" s="146"/>
      <c r="C79" s="146"/>
      <c r="D79" s="146"/>
      <c r="E79" s="147"/>
      <c r="F79" s="149" t="s">
        <v>75</v>
      </c>
      <c r="G79" s="146" t="n">
        <v>2</v>
      </c>
      <c r="H79" s="152" t="n">
        <v>3</v>
      </c>
      <c r="I79" s="152"/>
      <c r="J79" s="152"/>
      <c r="K79" s="151" t="n">
        <f aca="false">G79*(H79+(H79=0))*(I79+(I79=0))*(J79+(J79=0))</f>
        <v>6</v>
      </c>
      <c r="L79" s="146"/>
      <c r="M79" s="0" t="n">
        <f aca="false">H79*2</f>
        <v>6</v>
      </c>
    </row>
    <row r="80" customFormat="false" ht="12.75" hidden="false" customHeight="false" outlineLevel="0" collapsed="false">
      <c r="B80" s="146"/>
      <c r="C80" s="146"/>
      <c r="D80" s="146"/>
      <c r="E80" s="147"/>
      <c r="F80" s="149" t="s">
        <v>76</v>
      </c>
      <c r="G80" s="146" t="n">
        <v>1</v>
      </c>
      <c r="H80" s="152" t="n">
        <v>5</v>
      </c>
      <c r="I80" s="152"/>
      <c r="J80" s="152"/>
      <c r="K80" s="151" t="n">
        <f aca="false">G80*(H80+(H80=0))*(I80+(I80=0))*(J80+(J80=0))</f>
        <v>5</v>
      </c>
      <c r="L80" s="146"/>
      <c r="M80" s="0" t="n">
        <f aca="false">H80*1</f>
        <v>5</v>
      </c>
    </row>
    <row r="81" customFormat="false" ht="12.75" hidden="false" customHeight="false" outlineLevel="0" collapsed="false">
      <c r="B81" s="146"/>
      <c r="C81" s="146"/>
      <c r="D81" s="146"/>
      <c r="E81" s="147"/>
      <c r="F81" s="149" t="s">
        <v>77</v>
      </c>
      <c r="G81" s="146" t="n">
        <v>1</v>
      </c>
      <c r="H81" s="152" t="n">
        <v>1</v>
      </c>
      <c r="I81" s="152"/>
      <c r="J81" s="152"/>
      <c r="K81" s="151" t="n">
        <f aca="false">G81*(H81+(H81=0))*(I81+(I81=0))*(J81+(J81=0))</f>
        <v>1</v>
      </c>
      <c r="L81" s="146"/>
    </row>
    <row r="82" customFormat="false" ht="12.75" hidden="false" customHeight="false" outlineLevel="0" collapsed="false">
      <c r="B82" s="146"/>
      <c r="C82" s="146"/>
      <c r="D82" s="146"/>
      <c r="E82" s="147"/>
      <c r="F82" s="149" t="s">
        <v>78</v>
      </c>
      <c r="G82" s="146" t="n">
        <v>1</v>
      </c>
      <c r="H82" s="152" t="n">
        <v>3</v>
      </c>
      <c r="I82" s="152"/>
      <c r="J82" s="152"/>
      <c r="K82" s="151" t="n">
        <f aca="false">G82*(H82+(H82=0))*(I82+(I82=0))*(J82+(J82=0))</f>
        <v>3</v>
      </c>
      <c r="L82" s="146"/>
      <c r="M82" s="0" t="n">
        <f aca="false">H82</f>
        <v>3</v>
      </c>
    </row>
    <row r="83" customFormat="false" ht="12.75" hidden="false" customHeight="false" outlineLevel="0" collapsed="false">
      <c r="B83" s="146"/>
      <c r="C83" s="146"/>
      <c r="D83" s="146"/>
      <c r="E83" s="147"/>
      <c r="F83" s="146"/>
      <c r="G83" s="146"/>
      <c r="H83" s="146"/>
      <c r="I83" s="146"/>
      <c r="J83" s="146"/>
      <c r="K83" s="148" t="s">
        <v>100</v>
      </c>
      <c r="L83" s="153" t="n">
        <f aca="false">SUM(K75:K82)</f>
        <v>104</v>
      </c>
    </row>
    <row r="84" customFormat="false" ht="12.75" hidden="false" customHeight="false" outlineLevel="0" collapsed="false">
      <c r="B84" s="154"/>
      <c r="C84" s="154"/>
      <c r="D84" s="154"/>
      <c r="E84" s="155"/>
      <c r="F84" s="154"/>
      <c r="G84" s="154"/>
      <c r="H84" s="154"/>
      <c r="I84" s="154"/>
      <c r="J84" s="154"/>
      <c r="K84" s="154"/>
      <c r="L84" s="154"/>
    </row>
    <row r="85" customFormat="false" ht="22.5" hidden="false" customHeight="false" outlineLevel="0" collapsed="false">
      <c r="B85" s="148" t="s">
        <v>101</v>
      </c>
      <c r="C85" s="149" t="s">
        <v>67</v>
      </c>
      <c r="D85" s="149" t="s">
        <v>85</v>
      </c>
      <c r="E85" s="150" t="s">
        <v>102</v>
      </c>
      <c r="F85" s="146"/>
      <c r="G85" s="146"/>
      <c r="H85" s="146"/>
      <c r="I85" s="146"/>
      <c r="J85" s="146"/>
      <c r="K85" s="146"/>
      <c r="L85" s="151" t="n">
        <f aca="false">L96</f>
        <v>99</v>
      </c>
      <c r="M85" s="0" t="n">
        <f aca="false">SUM(M88:M95)</f>
        <v>12</v>
      </c>
    </row>
    <row r="86" customFormat="false" ht="270" hidden="false" customHeight="false" outlineLevel="0" collapsed="false">
      <c r="B86" s="146"/>
      <c r="C86" s="146"/>
      <c r="D86" s="146"/>
      <c r="E86" s="147" t="s">
        <v>103</v>
      </c>
      <c r="F86" s="146"/>
      <c r="G86" s="146"/>
      <c r="H86" s="146"/>
      <c r="I86" s="146"/>
      <c r="J86" s="146"/>
      <c r="K86" s="146"/>
      <c r="L86" s="146"/>
    </row>
    <row r="87" customFormat="false" ht="12.75" hidden="false" customHeight="false" outlineLevel="0" collapsed="false">
      <c r="B87" s="146"/>
      <c r="C87" s="146"/>
      <c r="D87" s="146"/>
      <c r="E87" s="147"/>
      <c r="F87" s="146"/>
      <c r="G87" s="146"/>
      <c r="H87" s="146"/>
      <c r="I87" s="146"/>
      <c r="J87" s="146"/>
      <c r="K87" s="146"/>
      <c r="L87" s="146"/>
    </row>
    <row r="88" customFormat="false" ht="12.75" hidden="false" customHeight="false" outlineLevel="0" collapsed="false">
      <c r="B88" s="146"/>
      <c r="C88" s="146"/>
      <c r="D88" s="146"/>
      <c r="E88" s="147"/>
      <c r="F88" s="149" t="s">
        <v>71</v>
      </c>
      <c r="G88" s="146" t="n">
        <v>5</v>
      </c>
      <c r="H88" s="152" t="n">
        <v>3</v>
      </c>
      <c r="I88" s="152"/>
      <c r="J88" s="152"/>
      <c r="K88" s="151" t="n">
        <f aca="false">G88*(H88+(H88=0))*(I88+(I88=0))*(J88+(J88=0))</f>
        <v>15</v>
      </c>
      <c r="L88" s="146"/>
    </row>
    <row r="89" customFormat="false" ht="12.75" hidden="false" customHeight="false" outlineLevel="0" collapsed="false">
      <c r="B89" s="146"/>
      <c r="C89" s="146"/>
      <c r="D89" s="146"/>
      <c r="E89" s="147"/>
      <c r="F89" s="149" t="s">
        <v>72</v>
      </c>
      <c r="G89" s="146" t="n">
        <v>18</v>
      </c>
      <c r="H89" s="152" t="n">
        <v>3</v>
      </c>
      <c r="I89" s="152"/>
      <c r="J89" s="152"/>
      <c r="K89" s="151" t="n">
        <f aca="false">G89*(H89+(H89=0))*(I89+(I89=0))*(J89+(J89=0))</f>
        <v>54</v>
      </c>
      <c r="L89" s="146"/>
    </row>
    <row r="90" customFormat="false" ht="12.75" hidden="false" customHeight="false" outlineLevel="0" collapsed="false">
      <c r="B90" s="146"/>
      <c r="C90" s="146"/>
      <c r="D90" s="146"/>
      <c r="E90" s="147"/>
      <c r="F90" s="149" t="s">
        <v>73</v>
      </c>
      <c r="G90" s="146" t="n">
        <v>3</v>
      </c>
      <c r="H90" s="152" t="n">
        <v>3</v>
      </c>
      <c r="I90" s="152"/>
      <c r="J90" s="152"/>
      <c r="K90" s="151" t="n">
        <f aca="false">G90*(H90+(H90=0))*(I90+(I90=0))*(J90+(J90=0))</f>
        <v>9</v>
      </c>
      <c r="L90" s="146"/>
    </row>
    <row r="91" customFormat="false" ht="12.75" hidden="false" customHeight="false" outlineLevel="0" collapsed="false">
      <c r="B91" s="146"/>
      <c r="C91" s="146"/>
      <c r="D91" s="146"/>
      <c r="E91" s="147"/>
      <c r="F91" s="149" t="s">
        <v>74</v>
      </c>
      <c r="G91" s="146" t="n">
        <v>2</v>
      </c>
      <c r="H91" s="152" t="n">
        <v>3</v>
      </c>
      <c r="I91" s="152"/>
      <c r="J91" s="152"/>
      <c r="K91" s="151" t="n">
        <f aca="false">G91*(H91+(H91=0))*(I91+(I91=0))*(J91+(J91=0))</f>
        <v>6</v>
      </c>
      <c r="L91" s="146"/>
    </row>
    <row r="92" customFormat="false" ht="12.75" hidden="false" customHeight="false" outlineLevel="0" collapsed="false">
      <c r="B92" s="146"/>
      <c r="C92" s="146"/>
      <c r="D92" s="146"/>
      <c r="E92" s="147"/>
      <c r="F92" s="149" t="s">
        <v>75</v>
      </c>
      <c r="G92" s="146" t="n">
        <v>2</v>
      </c>
      <c r="H92" s="152" t="n">
        <v>3</v>
      </c>
      <c r="I92" s="152"/>
      <c r="J92" s="152"/>
      <c r="K92" s="151" t="n">
        <f aca="false">G92*(H92+(H92=0))*(I92+(I92=0))*(J92+(J92=0))</f>
        <v>6</v>
      </c>
      <c r="L92" s="146"/>
      <c r="M92" s="0" t="n">
        <f aca="false">H92*2</f>
        <v>6</v>
      </c>
    </row>
    <row r="93" customFormat="false" ht="12.75" hidden="false" customHeight="false" outlineLevel="0" collapsed="false">
      <c r="B93" s="146"/>
      <c r="C93" s="146"/>
      <c r="D93" s="146"/>
      <c r="E93" s="147"/>
      <c r="F93" s="149" t="s">
        <v>76</v>
      </c>
      <c r="G93" s="146" t="n">
        <v>1</v>
      </c>
      <c r="H93" s="152" t="n">
        <v>3</v>
      </c>
      <c r="I93" s="152"/>
      <c r="J93" s="152"/>
      <c r="K93" s="151" t="n">
        <f aca="false">G93*(H93+(H93=0))*(I93+(I93=0))*(J93+(J93=0))</f>
        <v>3</v>
      </c>
      <c r="L93" s="146"/>
      <c r="M93" s="0" t="n">
        <f aca="false">H93*1</f>
        <v>3</v>
      </c>
    </row>
    <row r="94" customFormat="false" ht="12.75" hidden="false" customHeight="false" outlineLevel="0" collapsed="false">
      <c r="B94" s="146"/>
      <c r="C94" s="146"/>
      <c r="D94" s="146"/>
      <c r="E94" s="147"/>
      <c r="F94" s="149" t="s">
        <v>77</v>
      </c>
      <c r="G94" s="146" t="n">
        <v>1</v>
      </c>
      <c r="H94" s="152" t="n">
        <v>3</v>
      </c>
      <c r="I94" s="152"/>
      <c r="J94" s="152"/>
      <c r="K94" s="151" t="n">
        <f aca="false">G94*(H94+(H94=0))*(I94+(I94=0))*(J94+(J94=0))</f>
        <v>3</v>
      </c>
      <c r="L94" s="146"/>
    </row>
    <row r="95" customFormat="false" ht="12.75" hidden="false" customHeight="false" outlineLevel="0" collapsed="false">
      <c r="B95" s="146"/>
      <c r="C95" s="146"/>
      <c r="D95" s="146"/>
      <c r="E95" s="147"/>
      <c r="F95" s="149" t="s">
        <v>78</v>
      </c>
      <c r="G95" s="146" t="n">
        <v>1</v>
      </c>
      <c r="H95" s="152" t="n">
        <v>3</v>
      </c>
      <c r="I95" s="152"/>
      <c r="J95" s="152"/>
      <c r="K95" s="151" t="n">
        <f aca="false">G95*(H95+(H95=0))*(I95+(I95=0))*(J95+(J95=0))</f>
        <v>3</v>
      </c>
      <c r="L95" s="146"/>
      <c r="M95" s="0" t="n">
        <f aca="false">H95</f>
        <v>3</v>
      </c>
    </row>
    <row r="96" customFormat="false" ht="12.75" hidden="false" customHeight="false" outlineLevel="0" collapsed="false">
      <c r="B96" s="146"/>
      <c r="C96" s="146"/>
      <c r="D96" s="146"/>
      <c r="E96" s="147"/>
      <c r="F96" s="146"/>
      <c r="G96" s="146"/>
      <c r="H96" s="146"/>
      <c r="I96" s="146"/>
      <c r="J96" s="146"/>
      <c r="K96" s="148" t="s">
        <v>104</v>
      </c>
      <c r="L96" s="153" t="n">
        <f aca="false">SUM(K88:K95)</f>
        <v>99</v>
      </c>
    </row>
    <row r="97" customFormat="false" ht="12.75" hidden="false" customHeight="false" outlineLevel="0" collapsed="false">
      <c r="B97" s="154"/>
      <c r="C97" s="154"/>
      <c r="D97" s="154"/>
      <c r="E97" s="155"/>
      <c r="F97" s="154"/>
      <c r="G97" s="154"/>
      <c r="H97" s="154"/>
      <c r="I97" s="154"/>
      <c r="J97" s="154"/>
      <c r="K97" s="154"/>
      <c r="L97" s="154"/>
    </row>
    <row r="98" customFormat="false" ht="33.75" hidden="false" customHeight="false" outlineLevel="0" collapsed="false">
      <c r="B98" s="148" t="s">
        <v>105</v>
      </c>
      <c r="C98" s="149" t="s">
        <v>67</v>
      </c>
      <c r="D98" s="149" t="s">
        <v>85</v>
      </c>
      <c r="E98" s="150" t="s">
        <v>106</v>
      </c>
      <c r="F98" s="146"/>
      <c r="G98" s="146"/>
      <c r="H98" s="146"/>
      <c r="I98" s="146"/>
      <c r="J98" s="146"/>
      <c r="K98" s="146"/>
      <c r="L98" s="151" t="n">
        <f aca="false">L110</f>
        <v>134</v>
      </c>
      <c r="M98" s="0" t="n">
        <f aca="false">SUM(M101:M108)</f>
        <v>13</v>
      </c>
    </row>
    <row r="99" customFormat="false" ht="225" hidden="false" customHeight="false" outlineLevel="0" collapsed="false">
      <c r="B99" s="146"/>
      <c r="C99" s="146"/>
      <c r="D99" s="146"/>
      <c r="E99" s="147" t="s">
        <v>107</v>
      </c>
      <c r="F99" s="146"/>
      <c r="G99" s="146"/>
      <c r="H99" s="146"/>
      <c r="I99" s="146"/>
      <c r="J99" s="146"/>
      <c r="K99" s="146"/>
      <c r="L99" s="146"/>
    </row>
    <row r="100" customFormat="false" ht="12.75" hidden="false" customHeight="false" outlineLevel="0" collapsed="false">
      <c r="B100" s="149"/>
      <c r="C100" s="149"/>
      <c r="D100" s="149"/>
      <c r="E100" s="150"/>
      <c r="F100" s="146"/>
      <c r="G100" s="146"/>
      <c r="H100" s="146"/>
      <c r="I100" s="146"/>
      <c r="J100" s="146"/>
      <c r="K100" s="146"/>
      <c r="L100" s="156"/>
    </row>
    <row r="101" customFormat="false" ht="12.75" hidden="false" customHeight="false" outlineLevel="0" collapsed="false">
      <c r="B101" s="146"/>
      <c r="C101" s="146"/>
      <c r="D101" s="146"/>
      <c r="E101" s="147"/>
      <c r="F101" s="146"/>
      <c r="G101" s="146"/>
      <c r="H101" s="146"/>
      <c r="I101" s="146"/>
      <c r="J101" s="146"/>
      <c r="K101" s="146"/>
      <c r="L101" s="146"/>
    </row>
    <row r="102" customFormat="false" ht="12.75" hidden="false" customHeight="false" outlineLevel="0" collapsed="false">
      <c r="B102" s="146"/>
      <c r="C102" s="146"/>
      <c r="D102" s="146"/>
      <c r="E102" s="147"/>
      <c r="F102" s="149" t="s">
        <v>71</v>
      </c>
      <c r="G102" s="146" t="n">
        <v>5</v>
      </c>
      <c r="H102" s="152" t="n">
        <v>4</v>
      </c>
      <c r="I102" s="152"/>
      <c r="J102" s="152"/>
      <c r="K102" s="151" t="n">
        <f aca="false">G102*(H102+(H102=0))*(I102+(I102=0))*(J102+(J102=0))</f>
        <v>20</v>
      </c>
      <c r="L102" s="146"/>
    </row>
    <row r="103" customFormat="false" ht="12.75" hidden="false" customHeight="false" outlineLevel="0" collapsed="false">
      <c r="B103" s="146"/>
      <c r="C103" s="146"/>
      <c r="D103" s="146"/>
      <c r="E103" s="147"/>
      <c r="F103" s="149" t="s">
        <v>72</v>
      </c>
      <c r="G103" s="146" t="n">
        <v>18</v>
      </c>
      <c r="H103" s="152" t="n">
        <v>4</v>
      </c>
      <c r="I103" s="152"/>
      <c r="J103" s="152"/>
      <c r="K103" s="151" t="n">
        <f aca="false">G103*(H103+(H103=0))*(I103+(I103=0))*(J103+(J103=0))</f>
        <v>72</v>
      </c>
      <c r="L103" s="146"/>
    </row>
    <row r="104" customFormat="false" ht="12.75" hidden="false" customHeight="false" outlineLevel="0" collapsed="false">
      <c r="B104" s="146"/>
      <c r="C104" s="146"/>
      <c r="D104" s="146"/>
      <c r="E104" s="147"/>
      <c r="F104" s="149" t="s">
        <v>73</v>
      </c>
      <c r="G104" s="146" t="n">
        <v>3</v>
      </c>
      <c r="H104" s="152" t="n">
        <v>4</v>
      </c>
      <c r="I104" s="152"/>
      <c r="J104" s="152"/>
      <c r="K104" s="151" t="n">
        <f aca="false">G104*(H104+(H104=0))*(I104+(I104=0))*(J104+(J104=0))</f>
        <v>12</v>
      </c>
      <c r="L104" s="146"/>
    </row>
    <row r="105" customFormat="false" ht="12.75" hidden="false" customHeight="false" outlineLevel="0" collapsed="false">
      <c r="B105" s="146"/>
      <c r="C105" s="146"/>
      <c r="D105" s="146"/>
      <c r="E105" s="147"/>
      <c r="F105" s="149" t="s">
        <v>74</v>
      </c>
      <c r="G105" s="146" t="n">
        <v>2</v>
      </c>
      <c r="H105" s="152" t="n">
        <v>4</v>
      </c>
      <c r="I105" s="152"/>
      <c r="J105" s="152"/>
      <c r="K105" s="151" t="n">
        <f aca="false">G105*(H105+(H105=0))*(I105+(I105=0))*(J105+(J105=0))</f>
        <v>8</v>
      </c>
      <c r="L105" s="146"/>
    </row>
    <row r="106" customFormat="false" ht="12.75" hidden="false" customHeight="false" outlineLevel="0" collapsed="false">
      <c r="B106" s="146"/>
      <c r="C106" s="146"/>
      <c r="D106" s="146"/>
      <c r="E106" s="147"/>
      <c r="F106" s="149" t="s">
        <v>75</v>
      </c>
      <c r="G106" s="146" t="n">
        <v>2</v>
      </c>
      <c r="H106" s="152" t="n">
        <v>5</v>
      </c>
      <c r="I106" s="152"/>
      <c r="J106" s="152"/>
      <c r="K106" s="151" t="n">
        <f aca="false">G106*(H106+(H106=0))*(I106+(I106=0))*(J106+(J106=0))</f>
        <v>10</v>
      </c>
      <c r="L106" s="146"/>
      <c r="M106" s="0" t="n">
        <f aca="false">H106*2</f>
        <v>10</v>
      </c>
    </row>
    <row r="107" customFormat="false" ht="12.75" hidden="false" customHeight="false" outlineLevel="0" collapsed="false">
      <c r="B107" s="146"/>
      <c r="C107" s="146"/>
      <c r="D107" s="146"/>
      <c r="E107" s="147"/>
      <c r="F107" s="149" t="s">
        <v>76</v>
      </c>
      <c r="G107" s="146" t="n">
        <v>1</v>
      </c>
      <c r="H107" s="152" t="n">
        <v>3</v>
      </c>
      <c r="I107" s="152"/>
      <c r="J107" s="152"/>
      <c r="K107" s="151" t="n">
        <f aca="false">G107*(H107+(H107=0))*(I107+(I107=0))*(J107+(J107=0))</f>
        <v>3</v>
      </c>
      <c r="L107" s="146"/>
      <c r="M107" s="0" t="n">
        <f aca="false">H107*1</f>
        <v>3</v>
      </c>
    </row>
    <row r="108" customFormat="false" ht="12.75" hidden="false" customHeight="false" outlineLevel="0" collapsed="false">
      <c r="B108" s="146"/>
      <c r="C108" s="146"/>
      <c r="D108" s="146"/>
      <c r="E108" s="147"/>
      <c r="F108" s="149" t="s">
        <v>77</v>
      </c>
      <c r="G108" s="146" t="n">
        <v>1</v>
      </c>
      <c r="H108" s="152" t="n">
        <v>4</v>
      </c>
      <c r="I108" s="152"/>
      <c r="J108" s="152"/>
      <c r="K108" s="151" t="n">
        <f aca="false">G108*(H108+(H108=0))*(I108+(I108=0))*(J108+(J108=0))</f>
        <v>4</v>
      </c>
      <c r="L108" s="146"/>
    </row>
    <row r="109" customFormat="false" ht="12.75" hidden="false" customHeight="false" outlineLevel="0" collapsed="false">
      <c r="B109" s="146"/>
      <c r="C109" s="146"/>
      <c r="D109" s="146"/>
      <c r="E109" s="147"/>
      <c r="F109" s="149" t="s">
        <v>78</v>
      </c>
      <c r="G109" s="146" t="n">
        <v>1</v>
      </c>
      <c r="H109" s="152" t="n">
        <v>5</v>
      </c>
      <c r="I109" s="152"/>
      <c r="J109" s="152"/>
      <c r="K109" s="151" t="n">
        <f aca="false">G109*(H109+(H109=0))*(I109+(I109=0))*(J109+(J109=0))</f>
        <v>5</v>
      </c>
      <c r="L109" s="146"/>
      <c r="M109" s="0" t="n">
        <f aca="false">H109</f>
        <v>5</v>
      </c>
    </row>
    <row r="110" customFormat="false" ht="12.75" hidden="false" customHeight="false" outlineLevel="0" collapsed="false">
      <c r="B110" s="146"/>
      <c r="C110" s="146"/>
      <c r="D110" s="146"/>
      <c r="E110" s="147"/>
      <c r="F110" s="146"/>
      <c r="G110" s="146"/>
      <c r="H110" s="146"/>
      <c r="I110" s="146"/>
      <c r="J110" s="146"/>
      <c r="K110" s="148" t="s">
        <v>108</v>
      </c>
      <c r="L110" s="153" t="n">
        <f aca="false">SUM(K102:K109)</f>
        <v>134</v>
      </c>
    </row>
    <row r="111" customFormat="false" ht="12.75" hidden="false" customHeight="false" outlineLevel="0" collapsed="false">
      <c r="B111" s="154"/>
      <c r="C111" s="154"/>
      <c r="D111" s="154"/>
      <c r="E111" s="155"/>
      <c r="F111" s="154"/>
      <c r="G111" s="154"/>
      <c r="H111" s="154"/>
      <c r="I111" s="154"/>
      <c r="J111" s="154"/>
      <c r="K111" s="154"/>
      <c r="L111" s="154"/>
    </row>
    <row r="112" customFormat="false" ht="33.75" hidden="false" customHeight="false" outlineLevel="0" collapsed="false">
      <c r="B112" s="148" t="s">
        <v>109</v>
      </c>
      <c r="C112" s="149" t="s">
        <v>67</v>
      </c>
      <c r="D112" s="149" t="s">
        <v>85</v>
      </c>
      <c r="E112" s="150" t="s">
        <v>110</v>
      </c>
      <c r="F112" s="146"/>
      <c r="G112" s="146"/>
      <c r="H112" s="146"/>
      <c r="I112" s="146"/>
      <c r="J112" s="146"/>
      <c r="K112" s="146"/>
      <c r="L112" s="151" t="n">
        <f aca="false">L123</f>
        <v>222</v>
      </c>
      <c r="M112" s="0" t="n">
        <f aca="false">SUM(M115:M122)</f>
        <v>20</v>
      </c>
    </row>
    <row r="113" customFormat="false" ht="236.25" hidden="false" customHeight="false" outlineLevel="0" collapsed="false">
      <c r="B113" s="146"/>
      <c r="C113" s="146"/>
      <c r="D113" s="146"/>
      <c r="E113" s="147" t="s">
        <v>111</v>
      </c>
      <c r="F113" s="146"/>
      <c r="G113" s="146"/>
      <c r="H113" s="146"/>
      <c r="I113" s="146"/>
      <c r="J113" s="146"/>
      <c r="K113" s="146"/>
      <c r="L113" s="146"/>
    </row>
    <row r="114" customFormat="false" ht="12.75" hidden="false" customHeight="false" outlineLevel="0" collapsed="false">
      <c r="B114" s="146"/>
      <c r="C114" s="146"/>
      <c r="D114" s="146"/>
      <c r="E114" s="147"/>
      <c r="F114" s="146"/>
      <c r="G114" s="146"/>
      <c r="H114" s="146"/>
      <c r="I114" s="146"/>
      <c r="J114" s="146"/>
      <c r="K114" s="146"/>
      <c r="L114" s="146"/>
    </row>
    <row r="115" customFormat="false" ht="12.75" hidden="false" customHeight="false" outlineLevel="0" collapsed="false">
      <c r="B115" s="146"/>
      <c r="C115" s="146"/>
      <c r="D115" s="146"/>
      <c r="E115" s="147"/>
      <c r="F115" s="149" t="s">
        <v>71</v>
      </c>
      <c r="G115" s="146" t="n">
        <v>5</v>
      </c>
      <c r="H115" s="152" t="n">
        <v>7</v>
      </c>
      <c r="I115" s="152"/>
      <c r="J115" s="152"/>
      <c r="K115" s="151" t="n">
        <f aca="false">G115*(H115+(H115=0))*(I115+(I115=0))*(J115+(J115=0))</f>
        <v>35</v>
      </c>
      <c r="L115" s="146"/>
    </row>
    <row r="116" customFormat="false" ht="12.75" hidden="false" customHeight="false" outlineLevel="0" collapsed="false">
      <c r="B116" s="146"/>
      <c r="C116" s="146"/>
      <c r="D116" s="146"/>
      <c r="E116" s="147"/>
      <c r="F116" s="149" t="s">
        <v>72</v>
      </c>
      <c r="G116" s="146" t="n">
        <v>18</v>
      </c>
      <c r="H116" s="152" t="n">
        <v>7</v>
      </c>
      <c r="I116" s="152"/>
      <c r="J116" s="152"/>
      <c r="K116" s="151" t="n">
        <f aca="false">G116*(H116+(H116=0))*(I116+(I116=0))*(J116+(J116=0))</f>
        <v>126</v>
      </c>
      <c r="L116" s="146"/>
    </row>
    <row r="117" customFormat="false" ht="12.75" hidden="false" customHeight="false" outlineLevel="0" collapsed="false">
      <c r="B117" s="146"/>
      <c r="C117" s="146"/>
      <c r="D117" s="146"/>
      <c r="E117" s="147"/>
      <c r="F117" s="149" t="s">
        <v>73</v>
      </c>
      <c r="G117" s="146" t="n">
        <v>3</v>
      </c>
      <c r="H117" s="152" t="n">
        <v>7</v>
      </c>
      <c r="I117" s="152"/>
      <c r="J117" s="152"/>
      <c r="K117" s="151" t="n">
        <f aca="false">G117*(H117+(H117=0))*(I117+(I117=0))*(J117+(J117=0))</f>
        <v>21</v>
      </c>
      <c r="L117" s="146"/>
    </row>
    <row r="118" customFormat="false" ht="12.75" hidden="false" customHeight="false" outlineLevel="0" collapsed="false">
      <c r="B118" s="146"/>
      <c r="C118" s="146"/>
      <c r="D118" s="146"/>
      <c r="E118" s="147"/>
      <c r="F118" s="149" t="s">
        <v>74</v>
      </c>
      <c r="G118" s="146" t="n">
        <v>2</v>
      </c>
      <c r="H118" s="152" t="n">
        <v>7</v>
      </c>
      <c r="I118" s="152"/>
      <c r="J118" s="152"/>
      <c r="K118" s="151" t="n">
        <f aca="false">G118*(H118+(H118=0))*(I118+(I118=0))*(J118+(J118=0))</f>
        <v>14</v>
      </c>
      <c r="L118" s="146"/>
    </row>
    <row r="119" customFormat="false" ht="12.75" hidden="false" customHeight="false" outlineLevel="0" collapsed="false">
      <c r="B119" s="146"/>
      <c r="C119" s="146"/>
      <c r="D119" s="146"/>
      <c r="E119" s="147"/>
      <c r="F119" s="149" t="s">
        <v>75</v>
      </c>
      <c r="G119" s="146" t="n">
        <v>2</v>
      </c>
      <c r="H119" s="152" t="n">
        <v>6</v>
      </c>
      <c r="I119" s="152"/>
      <c r="J119" s="152"/>
      <c r="K119" s="151" t="n">
        <f aca="false">G119*(H119+(H119=0))*(I119+(I119=0))*(J119+(J119=0))</f>
        <v>12</v>
      </c>
      <c r="L119" s="146"/>
      <c r="M119" s="0" t="n">
        <f aca="false">H119*2</f>
        <v>12</v>
      </c>
    </row>
    <row r="120" customFormat="false" ht="12.75" hidden="false" customHeight="false" outlineLevel="0" collapsed="false">
      <c r="B120" s="146"/>
      <c r="C120" s="146"/>
      <c r="D120" s="146"/>
      <c r="E120" s="147"/>
      <c r="F120" s="149" t="s">
        <v>76</v>
      </c>
      <c r="G120" s="146" t="n">
        <v>1</v>
      </c>
      <c r="H120" s="152" t="n">
        <v>2</v>
      </c>
      <c r="I120" s="152"/>
      <c r="J120" s="152"/>
      <c r="K120" s="151" t="n">
        <f aca="false">G120*(H120+(H120=0))*(I120+(I120=0))*(J120+(J120=0))</f>
        <v>2</v>
      </c>
      <c r="L120" s="146"/>
      <c r="M120" s="0" t="n">
        <f aca="false">H120*1</f>
        <v>2</v>
      </c>
    </row>
    <row r="121" customFormat="false" ht="12.75" hidden="false" customHeight="false" outlineLevel="0" collapsed="false">
      <c r="B121" s="146"/>
      <c r="C121" s="146"/>
      <c r="D121" s="146"/>
      <c r="E121" s="147"/>
      <c r="F121" s="149" t="s">
        <v>77</v>
      </c>
      <c r="G121" s="146" t="n">
        <v>1</v>
      </c>
      <c r="H121" s="152" t="n">
        <v>6</v>
      </c>
      <c r="I121" s="152"/>
      <c r="J121" s="152"/>
      <c r="K121" s="151" t="n">
        <f aca="false">G121*(H121+(H121=0))*(I121+(I121=0))*(J121+(J121=0))</f>
        <v>6</v>
      </c>
      <c r="L121" s="146"/>
    </row>
    <row r="122" customFormat="false" ht="12.75" hidden="false" customHeight="false" outlineLevel="0" collapsed="false">
      <c r="B122" s="146"/>
      <c r="C122" s="146"/>
      <c r="D122" s="146"/>
      <c r="E122" s="147"/>
      <c r="F122" s="149" t="s">
        <v>78</v>
      </c>
      <c r="G122" s="146" t="n">
        <v>1</v>
      </c>
      <c r="H122" s="152" t="n">
        <v>6</v>
      </c>
      <c r="I122" s="152"/>
      <c r="J122" s="152"/>
      <c r="K122" s="151" t="n">
        <f aca="false">G122*(H122+(H122=0))*(I122+(I122=0))*(J122+(J122=0))</f>
        <v>6</v>
      </c>
      <c r="L122" s="146"/>
      <c r="M122" s="0" t="n">
        <f aca="false">H122</f>
        <v>6</v>
      </c>
    </row>
    <row r="123" customFormat="false" ht="12.75" hidden="false" customHeight="false" outlineLevel="0" collapsed="false">
      <c r="B123" s="146"/>
      <c r="C123" s="146"/>
      <c r="D123" s="146"/>
      <c r="E123" s="147"/>
      <c r="F123" s="146"/>
      <c r="G123" s="146"/>
      <c r="H123" s="146"/>
      <c r="I123" s="146"/>
      <c r="J123" s="146"/>
      <c r="K123" s="148" t="s">
        <v>112</v>
      </c>
      <c r="L123" s="153" t="n">
        <f aca="false">SUM(K115:K122)</f>
        <v>222</v>
      </c>
    </row>
    <row r="124" customFormat="false" ht="12.75" hidden="false" customHeight="false" outlineLevel="0" collapsed="false">
      <c r="B124" s="154"/>
      <c r="C124" s="154"/>
      <c r="D124" s="154"/>
      <c r="E124" s="155"/>
      <c r="F124" s="154"/>
      <c r="G124" s="154"/>
      <c r="H124" s="154"/>
      <c r="I124" s="154"/>
      <c r="J124" s="154"/>
      <c r="K124" s="154"/>
      <c r="L124" s="154"/>
    </row>
    <row r="125" customFormat="false" ht="22.5" hidden="false" customHeight="false" outlineLevel="0" collapsed="false">
      <c r="B125" s="148" t="s">
        <v>113</v>
      </c>
      <c r="C125" s="149" t="s">
        <v>67</v>
      </c>
      <c r="D125" s="149" t="s">
        <v>85</v>
      </c>
      <c r="E125" s="150" t="s">
        <v>114</v>
      </c>
      <c r="F125" s="146"/>
      <c r="G125" s="146"/>
      <c r="H125" s="146"/>
      <c r="I125" s="146"/>
      <c r="J125" s="146"/>
      <c r="K125" s="146"/>
      <c r="L125" s="151" t="n">
        <f aca="false">L136</f>
        <v>99</v>
      </c>
      <c r="M125" s="0" t="n">
        <f aca="false">SUM(M128:M135)</f>
        <v>12</v>
      </c>
    </row>
    <row r="126" customFormat="false" ht="236.25" hidden="false" customHeight="false" outlineLevel="0" collapsed="false">
      <c r="B126" s="146"/>
      <c r="C126" s="146"/>
      <c r="D126" s="146"/>
      <c r="E126" s="147" t="s">
        <v>115</v>
      </c>
      <c r="F126" s="146"/>
      <c r="G126" s="146"/>
      <c r="H126" s="146"/>
      <c r="I126" s="146"/>
      <c r="J126" s="146"/>
      <c r="K126" s="146"/>
      <c r="L126" s="146"/>
    </row>
    <row r="127" customFormat="false" ht="12.75" hidden="false" customHeight="false" outlineLevel="0" collapsed="false">
      <c r="B127" s="146"/>
      <c r="C127" s="146"/>
      <c r="D127" s="146"/>
      <c r="E127" s="147"/>
      <c r="F127" s="146"/>
      <c r="G127" s="146"/>
      <c r="H127" s="146"/>
      <c r="I127" s="146"/>
      <c r="J127" s="146"/>
      <c r="K127" s="146"/>
      <c r="L127" s="146"/>
    </row>
    <row r="128" customFormat="false" ht="12.75" hidden="false" customHeight="false" outlineLevel="0" collapsed="false">
      <c r="B128" s="146"/>
      <c r="C128" s="146"/>
      <c r="D128" s="146"/>
      <c r="E128" s="147"/>
      <c r="F128" s="149" t="s">
        <v>71</v>
      </c>
      <c r="G128" s="146" t="n">
        <v>5</v>
      </c>
      <c r="H128" s="152" t="n">
        <v>3</v>
      </c>
      <c r="I128" s="152"/>
      <c r="J128" s="152"/>
      <c r="K128" s="151" t="n">
        <f aca="false">G128*(H128+(H128=0))*(I128+(I128=0))*(J128+(J128=0))</f>
        <v>15</v>
      </c>
      <c r="L128" s="146"/>
    </row>
    <row r="129" customFormat="false" ht="12.75" hidden="false" customHeight="false" outlineLevel="0" collapsed="false">
      <c r="B129" s="146"/>
      <c r="C129" s="146"/>
      <c r="D129" s="146"/>
      <c r="E129" s="147"/>
      <c r="F129" s="149" t="s">
        <v>72</v>
      </c>
      <c r="G129" s="146" t="n">
        <v>18</v>
      </c>
      <c r="H129" s="152" t="n">
        <v>3</v>
      </c>
      <c r="I129" s="152"/>
      <c r="J129" s="152"/>
      <c r="K129" s="151" t="n">
        <f aca="false">G129*(H129+(H129=0))*(I129+(I129=0))*(J129+(J129=0))</f>
        <v>54</v>
      </c>
      <c r="L129" s="146"/>
    </row>
    <row r="130" customFormat="false" ht="12.75" hidden="false" customHeight="false" outlineLevel="0" collapsed="false">
      <c r="B130" s="146"/>
      <c r="C130" s="146"/>
      <c r="D130" s="146"/>
      <c r="E130" s="147"/>
      <c r="F130" s="149" t="s">
        <v>73</v>
      </c>
      <c r="G130" s="146" t="n">
        <v>3</v>
      </c>
      <c r="H130" s="152" t="n">
        <v>3</v>
      </c>
      <c r="I130" s="152"/>
      <c r="J130" s="152"/>
      <c r="K130" s="151" t="n">
        <f aca="false">G130*(H130+(H130=0))*(I130+(I130=0))*(J130+(J130=0))</f>
        <v>9</v>
      </c>
      <c r="L130" s="146"/>
    </row>
    <row r="131" customFormat="false" ht="12.75" hidden="false" customHeight="false" outlineLevel="0" collapsed="false">
      <c r="B131" s="146"/>
      <c r="C131" s="146"/>
      <c r="D131" s="146"/>
      <c r="E131" s="147"/>
      <c r="F131" s="149" t="s">
        <v>74</v>
      </c>
      <c r="G131" s="146" t="n">
        <v>2</v>
      </c>
      <c r="H131" s="152" t="n">
        <v>3</v>
      </c>
      <c r="I131" s="152"/>
      <c r="J131" s="152"/>
      <c r="K131" s="151" t="n">
        <f aca="false">G131*(H131+(H131=0))*(I131+(I131=0))*(J131+(J131=0))</f>
        <v>6</v>
      </c>
      <c r="L131" s="146"/>
    </row>
    <row r="132" customFormat="false" ht="12.75" hidden="false" customHeight="false" outlineLevel="0" collapsed="false">
      <c r="B132" s="146"/>
      <c r="C132" s="146"/>
      <c r="D132" s="146"/>
      <c r="E132" s="147"/>
      <c r="F132" s="149" t="s">
        <v>75</v>
      </c>
      <c r="G132" s="146" t="n">
        <v>2</v>
      </c>
      <c r="H132" s="152" t="n">
        <v>3</v>
      </c>
      <c r="I132" s="152"/>
      <c r="J132" s="152"/>
      <c r="K132" s="151" t="n">
        <f aca="false">G132*(H132+(H132=0))*(I132+(I132=0))*(J132+(J132=0))</f>
        <v>6</v>
      </c>
      <c r="L132" s="146"/>
      <c r="M132" s="0" t="n">
        <f aca="false">H132*2</f>
        <v>6</v>
      </c>
    </row>
    <row r="133" customFormat="false" ht="12.75" hidden="false" customHeight="false" outlineLevel="0" collapsed="false">
      <c r="B133" s="146"/>
      <c r="C133" s="146"/>
      <c r="D133" s="146"/>
      <c r="E133" s="147"/>
      <c r="F133" s="149" t="s">
        <v>76</v>
      </c>
      <c r="G133" s="146" t="n">
        <v>1</v>
      </c>
      <c r="H133" s="152" t="n">
        <v>3</v>
      </c>
      <c r="I133" s="152"/>
      <c r="J133" s="152"/>
      <c r="K133" s="151" t="n">
        <f aca="false">G133*(H133+(H133=0))*(I133+(I133=0))*(J133+(J133=0))</f>
        <v>3</v>
      </c>
      <c r="L133" s="146"/>
      <c r="M133" s="0" t="n">
        <f aca="false">H133*1</f>
        <v>3</v>
      </c>
    </row>
    <row r="134" customFormat="false" ht="12.75" hidden="false" customHeight="false" outlineLevel="0" collapsed="false">
      <c r="B134" s="146"/>
      <c r="C134" s="146"/>
      <c r="D134" s="146"/>
      <c r="E134" s="147"/>
      <c r="F134" s="149" t="s">
        <v>77</v>
      </c>
      <c r="G134" s="146" t="n">
        <v>1</v>
      </c>
      <c r="H134" s="152" t="n">
        <v>3</v>
      </c>
      <c r="I134" s="152"/>
      <c r="J134" s="152"/>
      <c r="K134" s="151" t="n">
        <f aca="false">G134*(H134+(H134=0))*(I134+(I134=0))*(J134+(J134=0))</f>
        <v>3</v>
      </c>
      <c r="L134" s="146"/>
    </row>
    <row r="135" customFormat="false" ht="12.75" hidden="false" customHeight="false" outlineLevel="0" collapsed="false">
      <c r="B135" s="146"/>
      <c r="C135" s="146"/>
      <c r="D135" s="146"/>
      <c r="E135" s="147"/>
      <c r="F135" s="149" t="s">
        <v>78</v>
      </c>
      <c r="G135" s="146" t="n">
        <v>1</v>
      </c>
      <c r="H135" s="152" t="n">
        <v>3</v>
      </c>
      <c r="I135" s="152"/>
      <c r="J135" s="152"/>
      <c r="K135" s="151" t="n">
        <f aca="false">G135*(H135+(H135=0))*(I135+(I135=0))*(J135+(J135=0))</f>
        <v>3</v>
      </c>
      <c r="L135" s="146"/>
      <c r="M135" s="0" t="n">
        <f aca="false">H135</f>
        <v>3</v>
      </c>
    </row>
    <row r="136" customFormat="false" ht="12.75" hidden="false" customHeight="false" outlineLevel="0" collapsed="false">
      <c r="B136" s="146"/>
      <c r="C136" s="146"/>
      <c r="D136" s="146"/>
      <c r="E136" s="147"/>
      <c r="F136" s="146"/>
      <c r="G136" s="146"/>
      <c r="H136" s="146"/>
      <c r="I136" s="146"/>
      <c r="J136" s="146"/>
      <c r="K136" s="148" t="s">
        <v>116</v>
      </c>
      <c r="L136" s="153" t="n">
        <f aca="false">SUM(K128:K135)</f>
        <v>99</v>
      </c>
    </row>
    <row r="137" customFormat="false" ht="12.75" hidden="false" customHeight="false" outlineLevel="0" collapsed="false">
      <c r="B137" s="154"/>
      <c r="C137" s="154"/>
      <c r="D137" s="154"/>
      <c r="E137" s="155"/>
      <c r="F137" s="154"/>
      <c r="G137" s="154"/>
      <c r="H137" s="154"/>
      <c r="I137" s="154"/>
      <c r="J137" s="154"/>
      <c r="K137" s="154"/>
      <c r="L137" s="154"/>
    </row>
    <row r="138" customFormat="false" ht="33.75" hidden="false" customHeight="false" outlineLevel="0" collapsed="false">
      <c r="B138" s="148" t="s">
        <v>117</v>
      </c>
      <c r="C138" s="149" t="s">
        <v>67</v>
      </c>
      <c r="D138" s="149" t="s">
        <v>85</v>
      </c>
      <c r="E138" s="150" t="s">
        <v>118</v>
      </c>
      <c r="F138" s="146"/>
      <c r="G138" s="146"/>
      <c r="H138" s="146"/>
      <c r="I138" s="146"/>
      <c r="J138" s="146"/>
      <c r="K138" s="146"/>
      <c r="L138" s="151" t="n">
        <f aca="false">L149</f>
        <v>66</v>
      </c>
      <c r="M138" s="0" t="n">
        <f aca="false">SUM(M141:M148)</f>
        <v>8</v>
      </c>
    </row>
    <row r="139" customFormat="false" ht="247.5" hidden="false" customHeight="false" outlineLevel="0" collapsed="false">
      <c r="B139" s="146"/>
      <c r="C139" s="146"/>
      <c r="D139" s="146"/>
      <c r="E139" s="147" t="s">
        <v>119</v>
      </c>
      <c r="F139" s="146"/>
      <c r="G139" s="146"/>
      <c r="H139" s="146"/>
      <c r="I139" s="146"/>
      <c r="J139" s="146"/>
      <c r="K139" s="146"/>
      <c r="L139" s="146"/>
    </row>
    <row r="140" customFormat="false" ht="12.75" hidden="false" customHeight="false" outlineLevel="0" collapsed="false">
      <c r="B140" s="146"/>
      <c r="C140" s="146"/>
      <c r="D140" s="146"/>
      <c r="E140" s="147"/>
      <c r="F140" s="146"/>
      <c r="G140" s="146"/>
      <c r="H140" s="146"/>
      <c r="I140" s="146"/>
      <c r="J140" s="146"/>
      <c r="K140" s="146"/>
      <c r="L140" s="146"/>
    </row>
    <row r="141" customFormat="false" ht="12.75" hidden="false" customHeight="false" outlineLevel="0" collapsed="false">
      <c r="B141" s="146"/>
      <c r="C141" s="146"/>
      <c r="D141" s="146"/>
      <c r="E141" s="147"/>
      <c r="F141" s="149" t="s">
        <v>71</v>
      </c>
      <c r="G141" s="146" t="n">
        <v>5</v>
      </c>
      <c r="H141" s="152" t="n">
        <v>2</v>
      </c>
      <c r="I141" s="152"/>
      <c r="J141" s="152"/>
      <c r="K141" s="151" t="n">
        <f aca="false">G141*(H141+(H141=0))*(I141+(I141=0))*(J141+(J141=0))</f>
        <v>10</v>
      </c>
      <c r="L141" s="146"/>
    </row>
    <row r="142" customFormat="false" ht="12.75" hidden="false" customHeight="false" outlineLevel="0" collapsed="false">
      <c r="B142" s="146"/>
      <c r="C142" s="146"/>
      <c r="D142" s="146"/>
      <c r="E142" s="147"/>
      <c r="F142" s="149" t="s">
        <v>72</v>
      </c>
      <c r="G142" s="146" t="n">
        <v>18</v>
      </c>
      <c r="H142" s="152" t="n">
        <v>2</v>
      </c>
      <c r="I142" s="152"/>
      <c r="J142" s="152"/>
      <c r="K142" s="151" t="n">
        <f aca="false">G142*(H142+(H142=0))*(I142+(I142=0))*(J142+(J142=0))</f>
        <v>36</v>
      </c>
      <c r="L142" s="146"/>
    </row>
    <row r="143" customFormat="false" ht="12.75" hidden="false" customHeight="false" outlineLevel="0" collapsed="false">
      <c r="B143" s="146"/>
      <c r="C143" s="146"/>
      <c r="D143" s="146"/>
      <c r="E143" s="147"/>
      <c r="F143" s="149" t="s">
        <v>73</v>
      </c>
      <c r="G143" s="146" t="n">
        <v>3</v>
      </c>
      <c r="H143" s="152" t="n">
        <v>2</v>
      </c>
      <c r="I143" s="152"/>
      <c r="J143" s="152"/>
      <c r="K143" s="151" t="n">
        <f aca="false">G143*(H143+(H143=0))*(I143+(I143=0))*(J143+(J143=0))</f>
        <v>6</v>
      </c>
      <c r="L143" s="146"/>
    </row>
    <row r="144" customFormat="false" ht="12.75" hidden="false" customHeight="false" outlineLevel="0" collapsed="false">
      <c r="B144" s="146"/>
      <c r="C144" s="146"/>
      <c r="D144" s="146"/>
      <c r="E144" s="147"/>
      <c r="F144" s="149" t="s">
        <v>74</v>
      </c>
      <c r="G144" s="146" t="n">
        <v>2</v>
      </c>
      <c r="H144" s="152" t="n">
        <v>2</v>
      </c>
      <c r="I144" s="152"/>
      <c r="J144" s="152"/>
      <c r="K144" s="151" t="n">
        <f aca="false">G144*(H144+(H144=0))*(I144+(I144=0))*(J144+(J144=0))</f>
        <v>4</v>
      </c>
      <c r="L144" s="146"/>
    </row>
    <row r="145" customFormat="false" ht="12.75" hidden="false" customHeight="false" outlineLevel="0" collapsed="false">
      <c r="B145" s="146"/>
      <c r="C145" s="146"/>
      <c r="D145" s="146"/>
      <c r="E145" s="147"/>
      <c r="F145" s="149" t="s">
        <v>75</v>
      </c>
      <c r="G145" s="146" t="n">
        <v>2</v>
      </c>
      <c r="H145" s="152" t="n">
        <v>2</v>
      </c>
      <c r="I145" s="152"/>
      <c r="J145" s="152"/>
      <c r="K145" s="151" t="n">
        <f aca="false">G145*(H145+(H145=0))*(I145+(I145=0))*(J145+(J145=0))</f>
        <v>4</v>
      </c>
      <c r="L145" s="146"/>
      <c r="M145" s="0" t="n">
        <f aca="false">H145*2</f>
        <v>4</v>
      </c>
    </row>
    <row r="146" customFormat="false" ht="12.75" hidden="false" customHeight="false" outlineLevel="0" collapsed="false">
      <c r="B146" s="146"/>
      <c r="C146" s="146"/>
      <c r="D146" s="146"/>
      <c r="E146" s="147"/>
      <c r="F146" s="149" t="s">
        <v>76</v>
      </c>
      <c r="G146" s="146" t="n">
        <v>1</v>
      </c>
      <c r="H146" s="152" t="n">
        <v>2</v>
      </c>
      <c r="I146" s="152"/>
      <c r="J146" s="152"/>
      <c r="K146" s="151" t="n">
        <f aca="false">G146*(H146+(H146=0))*(I146+(I146=0))*(J146+(J146=0))</f>
        <v>2</v>
      </c>
      <c r="L146" s="146"/>
      <c r="M146" s="0" t="n">
        <f aca="false">H146*1</f>
        <v>2</v>
      </c>
    </row>
    <row r="147" customFormat="false" ht="12.75" hidden="false" customHeight="false" outlineLevel="0" collapsed="false">
      <c r="B147" s="146"/>
      <c r="C147" s="146"/>
      <c r="D147" s="146"/>
      <c r="E147" s="147"/>
      <c r="F147" s="149" t="s">
        <v>77</v>
      </c>
      <c r="G147" s="146" t="n">
        <v>1</v>
      </c>
      <c r="H147" s="152" t="n">
        <v>2</v>
      </c>
      <c r="I147" s="152"/>
      <c r="J147" s="152"/>
      <c r="K147" s="151" t="n">
        <f aca="false">G147*(H147+(H147=0))*(I147+(I147=0))*(J147+(J147=0))</f>
        <v>2</v>
      </c>
      <c r="L147" s="146"/>
    </row>
    <row r="148" customFormat="false" ht="12.75" hidden="false" customHeight="false" outlineLevel="0" collapsed="false">
      <c r="B148" s="146"/>
      <c r="C148" s="146"/>
      <c r="D148" s="146"/>
      <c r="E148" s="147"/>
      <c r="F148" s="149" t="s">
        <v>78</v>
      </c>
      <c r="G148" s="146" t="n">
        <v>1</v>
      </c>
      <c r="H148" s="152" t="n">
        <v>2</v>
      </c>
      <c r="I148" s="152"/>
      <c r="J148" s="152"/>
      <c r="K148" s="151" t="n">
        <f aca="false">G148*(H148+(H148=0))*(I148+(I148=0))*(J148+(J148=0))</f>
        <v>2</v>
      </c>
      <c r="L148" s="146"/>
      <c r="M148" s="0" t="n">
        <f aca="false">H148</f>
        <v>2</v>
      </c>
    </row>
    <row r="149" customFormat="false" ht="12.75" hidden="false" customHeight="false" outlineLevel="0" collapsed="false">
      <c r="B149" s="146"/>
      <c r="C149" s="146"/>
      <c r="D149" s="146"/>
      <c r="E149" s="147"/>
      <c r="F149" s="146"/>
      <c r="G149" s="146"/>
      <c r="H149" s="146"/>
      <c r="I149" s="146"/>
      <c r="J149" s="146"/>
      <c r="K149" s="148" t="s">
        <v>120</v>
      </c>
      <c r="L149" s="153" t="n">
        <f aca="false">SUM(K141:K148)</f>
        <v>66</v>
      </c>
    </row>
    <row r="150" customFormat="false" ht="12.75" hidden="false" customHeight="false" outlineLevel="0" collapsed="false">
      <c r="B150" s="154"/>
      <c r="C150" s="154"/>
      <c r="D150" s="154"/>
      <c r="E150" s="155"/>
      <c r="F150" s="154"/>
      <c r="G150" s="154"/>
      <c r="H150" s="154"/>
      <c r="I150" s="154"/>
      <c r="J150" s="154"/>
      <c r="K150" s="154"/>
      <c r="L150" s="154"/>
    </row>
    <row r="151" customFormat="false" ht="33.75" hidden="false" customHeight="false" outlineLevel="0" collapsed="false">
      <c r="B151" s="148" t="s">
        <v>121</v>
      </c>
      <c r="C151" s="149" t="s">
        <v>67</v>
      </c>
      <c r="D151" s="149" t="s">
        <v>85</v>
      </c>
      <c r="E151" s="150" t="s">
        <v>122</v>
      </c>
      <c r="F151" s="146"/>
      <c r="G151" s="146"/>
      <c r="H151" s="146"/>
      <c r="I151" s="146"/>
      <c r="J151" s="146"/>
      <c r="K151" s="146"/>
      <c r="L151" s="151" t="n">
        <f aca="false">L162</f>
        <v>1328</v>
      </c>
      <c r="M151" s="0" t="n">
        <f aca="false">SUM(M154:M161)</f>
        <v>160</v>
      </c>
    </row>
    <row r="152" customFormat="false" ht="337.5" hidden="false" customHeight="false" outlineLevel="0" collapsed="false">
      <c r="B152" s="146"/>
      <c r="C152" s="146"/>
      <c r="D152" s="146"/>
      <c r="E152" s="147" t="s">
        <v>123</v>
      </c>
      <c r="F152" s="146"/>
      <c r="G152" s="146"/>
      <c r="H152" s="146"/>
      <c r="I152" s="146"/>
      <c r="J152" s="146"/>
      <c r="K152" s="146"/>
      <c r="L152" s="146"/>
    </row>
    <row r="153" customFormat="false" ht="12.75" hidden="false" customHeight="false" outlineLevel="0" collapsed="false">
      <c r="B153" s="146"/>
      <c r="C153" s="146"/>
      <c r="D153" s="146"/>
      <c r="E153" s="147"/>
      <c r="F153" s="146"/>
      <c r="G153" s="146"/>
      <c r="H153" s="146"/>
      <c r="I153" s="146"/>
      <c r="J153" s="146"/>
      <c r="K153" s="146"/>
      <c r="L153" s="146"/>
    </row>
    <row r="154" customFormat="false" ht="12.75" hidden="false" customHeight="false" outlineLevel="0" collapsed="false">
      <c r="B154" s="146"/>
      <c r="C154" s="146"/>
      <c r="D154" s="146"/>
      <c r="E154" s="147"/>
      <c r="F154" s="149" t="s">
        <v>71</v>
      </c>
      <c r="G154" s="146" t="n">
        <v>5</v>
      </c>
      <c r="H154" s="152" t="n">
        <v>42</v>
      </c>
      <c r="I154" s="152"/>
      <c r="J154" s="152"/>
      <c r="K154" s="151" t="n">
        <f aca="false">G154*(H154+(H154=0))*(I154+(I154=0))*(J154+(J154=0))</f>
        <v>210</v>
      </c>
      <c r="L154" s="146"/>
    </row>
    <row r="155" customFormat="false" ht="12.75" hidden="false" customHeight="false" outlineLevel="0" collapsed="false">
      <c r="B155" s="146"/>
      <c r="C155" s="146"/>
      <c r="D155" s="146"/>
      <c r="E155" s="147"/>
      <c r="F155" s="149" t="s">
        <v>72</v>
      </c>
      <c r="G155" s="146" t="n">
        <v>18</v>
      </c>
      <c r="H155" s="152" t="n">
        <v>40</v>
      </c>
      <c r="I155" s="152"/>
      <c r="J155" s="152"/>
      <c r="K155" s="151" t="n">
        <f aca="false">G155*(H155+(H155=0))*(I155+(I155=0))*(J155+(J155=0))</f>
        <v>720</v>
      </c>
      <c r="L155" s="146"/>
    </row>
    <row r="156" customFormat="false" ht="12.75" hidden="false" customHeight="false" outlineLevel="0" collapsed="false">
      <c r="B156" s="146"/>
      <c r="C156" s="146"/>
      <c r="D156" s="146"/>
      <c r="E156" s="147"/>
      <c r="F156" s="149" t="s">
        <v>73</v>
      </c>
      <c r="G156" s="146" t="n">
        <v>3</v>
      </c>
      <c r="H156" s="152" t="n">
        <v>40</v>
      </c>
      <c r="I156" s="152"/>
      <c r="J156" s="152"/>
      <c r="K156" s="151" t="n">
        <f aca="false">G156*(H156+(H156=0))*(I156+(I156=0))*(J156+(J156=0))</f>
        <v>120</v>
      </c>
      <c r="L156" s="146"/>
    </row>
    <row r="157" customFormat="false" ht="12.75" hidden="false" customHeight="false" outlineLevel="0" collapsed="false">
      <c r="B157" s="146"/>
      <c r="C157" s="146"/>
      <c r="D157" s="146"/>
      <c r="E157" s="147"/>
      <c r="F157" s="149" t="s">
        <v>74</v>
      </c>
      <c r="G157" s="146" t="n">
        <v>2</v>
      </c>
      <c r="H157" s="152" t="n">
        <v>40</v>
      </c>
      <c r="I157" s="152"/>
      <c r="J157" s="152"/>
      <c r="K157" s="151" t="n">
        <f aca="false">G157*(H157+(H157=0))*(I157+(I157=0))*(J157+(J157=0))</f>
        <v>80</v>
      </c>
      <c r="L157" s="146"/>
    </row>
    <row r="158" customFormat="false" ht="12.75" hidden="false" customHeight="false" outlineLevel="0" collapsed="false">
      <c r="B158" s="146"/>
      <c r="C158" s="146"/>
      <c r="D158" s="146"/>
      <c r="E158" s="147"/>
      <c r="F158" s="149" t="s">
        <v>75</v>
      </c>
      <c r="G158" s="146" t="n">
        <v>2</v>
      </c>
      <c r="H158" s="152" t="n">
        <v>42</v>
      </c>
      <c r="I158" s="152"/>
      <c r="J158" s="152"/>
      <c r="K158" s="151" t="n">
        <f aca="false">G158*(H158+(H158=0))*(I158+(I158=0))*(J158+(J158=0))</f>
        <v>84</v>
      </c>
      <c r="L158" s="146"/>
      <c r="M158" s="0" t="n">
        <f aca="false">H158*2</f>
        <v>84</v>
      </c>
    </row>
    <row r="159" customFormat="false" ht="12.75" hidden="false" customHeight="false" outlineLevel="0" collapsed="false">
      <c r="B159" s="146"/>
      <c r="C159" s="146"/>
      <c r="D159" s="146"/>
      <c r="E159" s="147"/>
      <c r="F159" s="149" t="s">
        <v>76</v>
      </c>
      <c r="G159" s="146" t="n">
        <v>1</v>
      </c>
      <c r="H159" s="152" t="n">
        <v>34</v>
      </c>
      <c r="I159" s="152"/>
      <c r="J159" s="152"/>
      <c r="K159" s="151" t="n">
        <f aca="false">G159*(H159+(H159=0))*(I159+(I159=0))*(J159+(J159=0))</f>
        <v>34</v>
      </c>
      <c r="L159" s="146"/>
      <c r="M159" s="0" t="n">
        <f aca="false">H159*1</f>
        <v>34</v>
      </c>
    </row>
    <row r="160" customFormat="false" ht="12.75" hidden="false" customHeight="false" outlineLevel="0" collapsed="false">
      <c r="B160" s="146"/>
      <c r="C160" s="146"/>
      <c r="D160" s="146"/>
      <c r="E160" s="147"/>
      <c r="F160" s="149" t="s">
        <v>77</v>
      </c>
      <c r="G160" s="146" t="n">
        <v>1</v>
      </c>
      <c r="H160" s="152" t="n">
        <v>38</v>
      </c>
      <c r="I160" s="152"/>
      <c r="J160" s="152"/>
      <c r="K160" s="151" t="n">
        <f aca="false">G160*(H160+(H160=0))*(I160+(I160=0))*(J160+(J160=0))</f>
        <v>38</v>
      </c>
      <c r="L160" s="146"/>
    </row>
    <row r="161" customFormat="false" ht="12.75" hidden="false" customHeight="false" outlineLevel="0" collapsed="false">
      <c r="B161" s="146"/>
      <c r="C161" s="146"/>
      <c r="D161" s="146"/>
      <c r="E161" s="147"/>
      <c r="F161" s="149" t="s">
        <v>78</v>
      </c>
      <c r="G161" s="146" t="n">
        <v>1</v>
      </c>
      <c r="H161" s="152" t="n">
        <v>42</v>
      </c>
      <c r="I161" s="152"/>
      <c r="J161" s="152"/>
      <c r="K161" s="151" t="n">
        <f aca="false">G161*(H161+(H161=0))*(I161+(I161=0))*(J161+(J161=0))</f>
        <v>42</v>
      </c>
      <c r="L161" s="146"/>
      <c r="M161" s="0" t="n">
        <f aca="false">H161</f>
        <v>42</v>
      </c>
    </row>
    <row r="162" customFormat="false" ht="12.75" hidden="false" customHeight="false" outlineLevel="0" collapsed="false">
      <c r="B162" s="146"/>
      <c r="C162" s="146"/>
      <c r="D162" s="146"/>
      <c r="E162" s="147"/>
      <c r="F162" s="146"/>
      <c r="G162" s="146"/>
      <c r="H162" s="146"/>
      <c r="I162" s="146"/>
      <c r="J162" s="146"/>
      <c r="K162" s="148" t="s">
        <v>124</v>
      </c>
      <c r="L162" s="153" t="n">
        <f aca="false">SUM(K154:K161)</f>
        <v>1328</v>
      </c>
    </row>
    <row r="163" customFormat="false" ht="12.75" hidden="false" customHeight="false" outlineLevel="0" collapsed="false">
      <c r="B163" s="154"/>
      <c r="C163" s="154"/>
      <c r="D163" s="154"/>
      <c r="E163" s="155"/>
      <c r="F163" s="154"/>
      <c r="G163" s="154"/>
      <c r="H163" s="154"/>
      <c r="I163" s="154"/>
      <c r="J163" s="154"/>
      <c r="K163" s="154"/>
      <c r="L163" s="154"/>
    </row>
    <row r="164" customFormat="false" ht="33.75" hidden="false" customHeight="false" outlineLevel="0" collapsed="false">
      <c r="B164" s="148" t="s">
        <v>125</v>
      </c>
      <c r="C164" s="149" t="s">
        <v>67</v>
      </c>
      <c r="D164" s="149" t="s">
        <v>85</v>
      </c>
      <c r="E164" s="150" t="s">
        <v>122</v>
      </c>
      <c r="F164" s="146"/>
      <c r="G164" s="146"/>
      <c r="H164" s="146"/>
      <c r="I164" s="146"/>
      <c r="J164" s="146"/>
      <c r="K164" s="146"/>
      <c r="L164" s="151" t="n">
        <f aca="false">L175</f>
        <v>66</v>
      </c>
      <c r="M164" s="0" t="n">
        <f aca="false">SUM(M167:M174)</f>
        <v>8</v>
      </c>
    </row>
    <row r="165" customFormat="false" ht="348.75" hidden="false" customHeight="false" outlineLevel="0" collapsed="false">
      <c r="B165" s="146"/>
      <c r="C165" s="146"/>
      <c r="D165" s="146"/>
      <c r="E165" s="147" t="s">
        <v>126</v>
      </c>
      <c r="F165" s="146"/>
      <c r="G165" s="146"/>
      <c r="H165" s="146"/>
      <c r="I165" s="146"/>
      <c r="J165" s="146"/>
      <c r="K165" s="146"/>
      <c r="L165" s="146"/>
    </row>
    <row r="166" customFormat="false" ht="12.75" hidden="false" customHeight="false" outlineLevel="0" collapsed="false">
      <c r="B166" s="146"/>
      <c r="C166" s="146"/>
      <c r="D166" s="146"/>
      <c r="E166" s="147"/>
      <c r="F166" s="146"/>
      <c r="G166" s="146"/>
      <c r="H166" s="146"/>
      <c r="I166" s="146"/>
      <c r="J166" s="146"/>
      <c r="K166" s="146"/>
      <c r="L166" s="146"/>
    </row>
    <row r="167" customFormat="false" ht="12.75" hidden="false" customHeight="false" outlineLevel="0" collapsed="false">
      <c r="B167" s="146"/>
      <c r="C167" s="146"/>
      <c r="D167" s="146"/>
      <c r="E167" s="147"/>
      <c r="F167" s="149" t="s">
        <v>71</v>
      </c>
      <c r="G167" s="146" t="n">
        <v>5</v>
      </c>
      <c r="H167" s="152" t="n">
        <v>2</v>
      </c>
      <c r="I167" s="152"/>
      <c r="J167" s="152"/>
      <c r="K167" s="151" t="n">
        <f aca="false">G167*(H167+(H167=0))*(I167+(I167=0))*(J167+(J167=0))</f>
        <v>10</v>
      </c>
      <c r="L167" s="146"/>
    </row>
    <row r="168" customFormat="false" ht="12.75" hidden="false" customHeight="false" outlineLevel="0" collapsed="false">
      <c r="B168" s="146"/>
      <c r="C168" s="146"/>
      <c r="D168" s="146"/>
      <c r="E168" s="147"/>
      <c r="F168" s="149" t="s">
        <v>72</v>
      </c>
      <c r="G168" s="146" t="n">
        <v>18</v>
      </c>
      <c r="H168" s="152" t="n">
        <v>2</v>
      </c>
      <c r="I168" s="152"/>
      <c r="J168" s="152"/>
      <c r="K168" s="151" t="n">
        <f aca="false">G168*(H168+(H168=0))*(I168+(I168=0))*(J168+(J168=0))</f>
        <v>36</v>
      </c>
      <c r="L168" s="146"/>
    </row>
    <row r="169" customFormat="false" ht="12.75" hidden="false" customHeight="false" outlineLevel="0" collapsed="false">
      <c r="B169" s="146"/>
      <c r="C169" s="146"/>
      <c r="D169" s="146"/>
      <c r="E169" s="147"/>
      <c r="F169" s="149" t="s">
        <v>73</v>
      </c>
      <c r="G169" s="146" t="n">
        <v>3</v>
      </c>
      <c r="H169" s="152" t="n">
        <v>2</v>
      </c>
      <c r="I169" s="152"/>
      <c r="J169" s="152"/>
      <c r="K169" s="151" t="n">
        <f aca="false">G169*(H169+(H169=0))*(I169+(I169=0))*(J169+(J169=0))</f>
        <v>6</v>
      </c>
      <c r="L169" s="146"/>
    </row>
    <row r="170" customFormat="false" ht="12.75" hidden="false" customHeight="false" outlineLevel="0" collapsed="false">
      <c r="B170" s="146"/>
      <c r="C170" s="146"/>
      <c r="D170" s="146"/>
      <c r="E170" s="147"/>
      <c r="F170" s="149" t="s">
        <v>74</v>
      </c>
      <c r="G170" s="146" t="n">
        <v>2</v>
      </c>
      <c r="H170" s="152" t="n">
        <v>2</v>
      </c>
      <c r="I170" s="152"/>
      <c r="J170" s="152"/>
      <c r="K170" s="151" t="n">
        <f aca="false">G170*(H170+(H170=0))*(I170+(I170=0))*(J170+(J170=0))</f>
        <v>4</v>
      </c>
      <c r="L170" s="146"/>
    </row>
    <row r="171" customFormat="false" ht="12.75" hidden="false" customHeight="false" outlineLevel="0" collapsed="false">
      <c r="B171" s="146"/>
      <c r="C171" s="146"/>
      <c r="D171" s="146"/>
      <c r="E171" s="147"/>
      <c r="F171" s="149" t="s">
        <v>75</v>
      </c>
      <c r="G171" s="146" t="n">
        <v>2</v>
      </c>
      <c r="H171" s="152" t="n">
        <v>2</v>
      </c>
      <c r="I171" s="152"/>
      <c r="J171" s="152"/>
      <c r="K171" s="151" t="n">
        <f aca="false">G171*(H171+(H171=0))*(I171+(I171=0))*(J171+(J171=0))</f>
        <v>4</v>
      </c>
      <c r="L171" s="146"/>
      <c r="M171" s="0" t="n">
        <f aca="false">H171*2</f>
        <v>4</v>
      </c>
    </row>
    <row r="172" customFormat="false" ht="12.75" hidden="false" customHeight="false" outlineLevel="0" collapsed="false">
      <c r="B172" s="146"/>
      <c r="C172" s="146"/>
      <c r="D172" s="146"/>
      <c r="E172" s="147"/>
      <c r="F172" s="149" t="s">
        <v>76</v>
      </c>
      <c r="G172" s="146" t="n">
        <v>1</v>
      </c>
      <c r="H172" s="152" t="n">
        <v>2</v>
      </c>
      <c r="I172" s="152"/>
      <c r="J172" s="152"/>
      <c r="K172" s="151" t="n">
        <f aca="false">G172*(H172+(H172=0))*(I172+(I172=0))*(J172+(J172=0))</f>
        <v>2</v>
      </c>
      <c r="L172" s="146"/>
      <c r="M172" s="0" t="n">
        <f aca="false">H172*1</f>
        <v>2</v>
      </c>
    </row>
    <row r="173" customFormat="false" ht="12.75" hidden="false" customHeight="false" outlineLevel="0" collapsed="false">
      <c r="B173" s="146"/>
      <c r="C173" s="146"/>
      <c r="D173" s="146"/>
      <c r="E173" s="147"/>
      <c r="F173" s="149" t="s">
        <v>77</v>
      </c>
      <c r="G173" s="146" t="n">
        <v>1</v>
      </c>
      <c r="H173" s="152" t="n">
        <v>2</v>
      </c>
      <c r="I173" s="152"/>
      <c r="J173" s="152"/>
      <c r="K173" s="151" t="n">
        <f aca="false">G173*(H173+(H173=0))*(I173+(I173=0))*(J173+(J173=0))</f>
        <v>2</v>
      </c>
      <c r="L173" s="146"/>
    </row>
    <row r="174" customFormat="false" ht="12.75" hidden="false" customHeight="false" outlineLevel="0" collapsed="false">
      <c r="B174" s="146"/>
      <c r="C174" s="146"/>
      <c r="D174" s="146"/>
      <c r="E174" s="147"/>
      <c r="F174" s="149" t="s">
        <v>78</v>
      </c>
      <c r="G174" s="146" t="n">
        <v>1</v>
      </c>
      <c r="H174" s="152" t="n">
        <v>2</v>
      </c>
      <c r="I174" s="152"/>
      <c r="J174" s="152"/>
      <c r="K174" s="151" t="n">
        <f aca="false">G174*(H174+(H174=0))*(I174+(I174=0))*(J174+(J174=0))</f>
        <v>2</v>
      </c>
      <c r="L174" s="146"/>
      <c r="M174" s="0" t="n">
        <f aca="false">H174</f>
        <v>2</v>
      </c>
    </row>
    <row r="175" customFormat="false" ht="12.75" hidden="false" customHeight="false" outlineLevel="0" collapsed="false">
      <c r="B175" s="146"/>
      <c r="C175" s="146"/>
      <c r="D175" s="146"/>
      <c r="E175" s="147"/>
      <c r="F175" s="146"/>
      <c r="G175" s="146"/>
      <c r="H175" s="146"/>
      <c r="I175" s="146"/>
      <c r="J175" s="146"/>
      <c r="K175" s="148" t="s">
        <v>127</v>
      </c>
      <c r="L175" s="153" t="n">
        <f aca="false">SUM(K167:K174)</f>
        <v>66</v>
      </c>
    </row>
    <row r="176" customFormat="false" ht="12.75" hidden="false" customHeight="false" outlineLevel="0" collapsed="false">
      <c r="B176" s="154"/>
      <c r="C176" s="154"/>
      <c r="D176" s="154"/>
      <c r="E176" s="155"/>
      <c r="F176" s="154"/>
      <c r="G176" s="154"/>
      <c r="H176" s="154"/>
      <c r="I176" s="154"/>
      <c r="J176" s="154"/>
      <c r="K176" s="154"/>
      <c r="L176" s="154"/>
    </row>
    <row r="177" customFormat="false" ht="33.75" hidden="false" customHeight="false" outlineLevel="0" collapsed="false">
      <c r="B177" s="148" t="s">
        <v>128</v>
      </c>
      <c r="C177" s="149" t="s">
        <v>67</v>
      </c>
      <c r="D177" s="149" t="s">
        <v>85</v>
      </c>
      <c r="E177" s="150" t="s">
        <v>129</v>
      </c>
      <c r="F177" s="146"/>
      <c r="G177" s="146"/>
      <c r="H177" s="146"/>
      <c r="I177" s="146"/>
      <c r="J177" s="146"/>
      <c r="K177" s="146"/>
      <c r="L177" s="151" t="n">
        <f aca="false">L188</f>
        <v>33</v>
      </c>
      <c r="M177" s="0" t="n">
        <f aca="false">SUM(M180:M187)</f>
        <v>4</v>
      </c>
    </row>
    <row r="178" customFormat="false" ht="382.5" hidden="false" customHeight="false" outlineLevel="0" collapsed="false">
      <c r="B178" s="146"/>
      <c r="C178" s="146"/>
      <c r="D178" s="146"/>
      <c r="E178" s="147" t="s">
        <v>130</v>
      </c>
      <c r="F178" s="146"/>
      <c r="G178" s="146"/>
      <c r="H178" s="146"/>
      <c r="I178" s="146"/>
      <c r="J178" s="146"/>
      <c r="K178" s="146"/>
      <c r="L178" s="146"/>
    </row>
    <row r="179" customFormat="false" ht="12.75" hidden="false" customHeight="false" outlineLevel="0" collapsed="false">
      <c r="B179" s="146"/>
      <c r="C179" s="146"/>
      <c r="D179" s="146"/>
      <c r="E179" s="147"/>
      <c r="F179" s="146"/>
      <c r="G179" s="146"/>
      <c r="H179" s="146"/>
      <c r="I179" s="146"/>
      <c r="J179" s="146"/>
      <c r="K179" s="146"/>
      <c r="L179" s="146"/>
    </row>
    <row r="180" customFormat="false" ht="12.75" hidden="false" customHeight="false" outlineLevel="0" collapsed="false">
      <c r="B180" s="146"/>
      <c r="C180" s="146"/>
      <c r="D180" s="146"/>
      <c r="E180" s="147"/>
      <c r="F180" s="149" t="s">
        <v>71</v>
      </c>
      <c r="G180" s="146" t="n">
        <v>5</v>
      </c>
      <c r="H180" s="152" t="n">
        <v>1</v>
      </c>
      <c r="I180" s="152"/>
      <c r="J180" s="152"/>
      <c r="K180" s="151" t="n">
        <f aca="false">G180*(H180+(H180=0))*(I180+(I180=0))*(J180+(J180=0))</f>
        <v>5</v>
      </c>
      <c r="L180" s="146"/>
    </row>
    <row r="181" customFormat="false" ht="12.75" hidden="false" customHeight="false" outlineLevel="0" collapsed="false">
      <c r="B181" s="146"/>
      <c r="C181" s="146"/>
      <c r="D181" s="146"/>
      <c r="E181" s="147"/>
      <c r="F181" s="149" t="s">
        <v>72</v>
      </c>
      <c r="G181" s="146" t="n">
        <v>18</v>
      </c>
      <c r="H181" s="152" t="n">
        <v>1</v>
      </c>
      <c r="I181" s="152"/>
      <c r="J181" s="152"/>
      <c r="K181" s="151" t="n">
        <f aca="false">G181*(H181+(H181=0))*(I181+(I181=0))*(J181+(J181=0))</f>
        <v>18</v>
      </c>
      <c r="L181" s="146"/>
    </row>
    <row r="182" customFormat="false" ht="12.75" hidden="false" customHeight="false" outlineLevel="0" collapsed="false">
      <c r="B182" s="146"/>
      <c r="C182" s="146"/>
      <c r="D182" s="146"/>
      <c r="E182" s="147"/>
      <c r="F182" s="149" t="s">
        <v>73</v>
      </c>
      <c r="G182" s="146" t="n">
        <v>3</v>
      </c>
      <c r="H182" s="152" t="n">
        <v>1</v>
      </c>
      <c r="I182" s="152"/>
      <c r="J182" s="152"/>
      <c r="K182" s="151" t="n">
        <f aca="false">G182*(H182+(H182=0))*(I182+(I182=0))*(J182+(J182=0))</f>
        <v>3</v>
      </c>
      <c r="L182" s="146"/>
    </row>
    <row r="183" customFormat="false" ht="12.75" hidden="false" customHeight="false" outlineLevel="0" collapsed="false">
      <c r="B183" s="146"/>
      <c r="C183" s="146"/>
      <c r="D183" s="146"/>
      <c r="E183" s="147"/>
      <c r="F183" s="149" t="s">
        <v>74</v>
      </c>
      <c r="G183" s="146" t="n">
        <v>2</v>
      </c>
      <c r="H183" s="152" t="n">
        <v>1</v>
      </c>
      <c r="I183" s="152"/>
      <c r="J183" s="152"/>
      <c r="K183" s="151" t="n">
        <f aca="false">G183*(H183+(H183=0))*(I183+(I183=0))*(J183+(J183=0))</f>
        <v>2</v>
      </c>
      <c r="L183" s="146"/>
    </row>
    <row r="184" customFormat="false" ht="12.75" hidden="false" customHeight="false" outlineLevel="0" collapsed="false">
      <c r="B184" s="146"/>
      <c r="C184" s="146"/>
      <c r="D184" s="146"/>
      <c r="E184" s="147"/>
      <c r="F184" s="149" t="s">
        <v>75</v>
      </c>
      <c r="G184" s="146" t="n">
        <v>2</v>
      </c>
      <c r="H184" s="152" t="n">
        <v>1</v>
      </c>
      <c r="I184" s="152"/>
      <c r="J184" s="152"/>
      <c r="K184" s="151" t="n">
        <f aca="false">G184*(H184+(H184=0))*(I184+(I184=0))*(J184+(J184=0))</f>
        <v>2</v>
      </c>
      <c r="L184" s="146"/>
      <c r="M184" s="0" t="n">
        <f aca="false">H184*2</f>
        <v>2</v>
      </c>
    </row>
    <row r="185" customFormat="false" ht="12.75" hidden="false" customHeight="false" outlineLevel="0" collapsed="false">
      <c r="B185" s="146"/>
      <c r="C185" s="146"/>
      <c r="D185" s="146"/>
      <c r="E185" s="147"/>
      <c r="F185" s="149" t="s">
        <v>76</v>
      </c>
      <c r="G185" s="146" t="n">
        <v>1</v>
      </c>
      <c r="H185" s="152" t="n">
        <v>1</v>
      </c>
      <c r="I185" s="152"/>
      <c r="J185" s="152"/>
      <c r="K185" s="151" t="n">
        <f aca="false">G185*(H185+(H185=0))*(I185+(I185=0))*(J185+(J185=0))</f>
        <v>1</v>
      </c>
      <c r="L185" s="146"/>
      <c r="M185" s="0" t="n">
        <f aca="false">H185*1</f>
        <v>1</v>
      </c>
    </row>
    <row r="186" customFormat="false" ht="12.75" hidden="false" customHeight="false" outlineLevel="0" collapsed="false">
      <c r="B186" s="146"/>
      <c r="C186" s="146"/>
      <c r="D186" s="146"/>
      <c r="E186" s="147"/>
      <c r="F186" s="149" t="s">
        <v>77</v>
      </c>
      <c r="G186" s="146" t="n">
        <v>1</v>
      </c>
      <c r="H186" s="152" t="n">
        <v>1</v>
      </c>
      <c r="I186" s="152"/>
      <c r="J186" s="152"/>
      <c r="K186" s="151" t="n">
        <f aca="false">G186*(H186+(H186=0))*(I186+(I186=0))*(J186+(J186=0))</f>
        <v>1</v>
      </c>
      <c r="L186" s="146"/>
    </row>
    <row r="187" customFormat="false" ht="12.75" hidden="false" customHeight="false" outlineLevel="0" collapsed="false">
      <c r="B187" s="146"/>
      <c r="C187" s="146"/>
      <c r="D187" s="146"/>
      <c r="E187" s="147"/>
      <c r="F187" s="149" t="s">
        <v>78</v>
      </c>
      <c r="G187" s="146" t="n">
        <v>1</v>
      </c>
      <c r="H187" s="152" t="n">
        <v>1</v>
      </c>
      <c r="I187" s="152"/>
      <c r="J187" s="152"/>
      <c r="K187" s="151" t="n">
        <f aca="false">G187*(H187+(H187=0))*(I187+(I187=0))*(J187+(J187=0))</f>
        <v>1</v>
      </c>
      <c r="L187" s="146"/>
      <c r="M187" s="0" t="n">
        <f aca="false">H187</f>
        <v>1</v>
      </c>
    </row>
    <row r="188" customFormat="false" ht="12.75" hidden="false" customHeight="false" outlineLevel="0" collapsed="false">
      <c r="B188" s="146"/>
      <c r="C188" s="146"/>
      <c r="D188" s="146"/>
      <c r="E188" s="147"/>
      <c r="F188" s="146"/>
      <c r="G188" s="146"/>
      <c r="H188" s="146"/>
      <c r="I188" s="146"/>
      <c r="J188" s="146"/>
      <c r="K188" s="148" t="s">
        <v>131</v>
      </c>
      <c r="L188" s="153" t="n">
        <f aca="false">SUM(K180:K187)</f>
        <v>33</v>
      </c>
    </row>
    <row r="189" customFormat="false" ht="12.75" hidden="false" customHeight="false" outlineLevel="0" collapsed="false">
      <c r="B189" s="154"/>
      <c r="C189" s="154"/>
      <c r="D189" s="154"/>
      <c r="E189" s="155"/>
      <c r="F189" s="154"/>
      <c r="G189" s="154"/>
      <c r="H189" s="154"/>
      <c r="I189" s="154"/>
      <c r="J189" s="154"/>
      <c r="K189" s="154"/>
      <c r="L189" s="154"/>
    </row>
    <row r="190" customFormat="false" ht="33.75" hidden="false" customHeight="false" outlineLevel="0" collapsed="false">
      <c r="B190" s="148" t="s">
        <v>132</v>
      </c>
      <c r="C190" s="149" t="s">
        <v>67</v>
      </c>
      <c r="D190" s="149" t="s">
        <v>85</v>
      </c>
      <c r="E190" s="150" t="s">
        <v>133</v>
      </c>
      <c r="F190" s="146"/>
      <c r="G190" s="146"/>
      <c r="H190" s="146"/>
      <c r="I190" s="146"/>
      <c r="J190" s="146"/>
      <c r="K190" s="146"/>
      <c r="L190" s="151" t="n">
        <f aca="false">L201</f>
        <v>98</v>
      </c>
      <c r="M190" s="0" t="n">
        <f aca="false">SUM(M193:M200)</f>
        <v>11</v>
      </c>
    </row>
    <row r="191" customFormat="false" ht="247.5" hidden="false" customHeight="false" outlineLevel="0" collapsed="false">
      <c r="B191" s="146"/>
      <c r="C191" s="146"/>
      <c r="D191" s="146"/>
      <c r="E191" s="147" t="s">
        <v>134</v>
      </c>
      <c r="F191" s="146"/>
      <c r="G191" s="146"/>
      <c r="H191" s="146"/>
      <c r="I191" s="146"/>
      <c r="J191" s="146"/>
      <c r="K191" s="146"/>
      <c r="L191" s="146"/>
    </row>
    <row r="192" customFormat="false" ht="12.75" hidden="false" customHeight="false" outlineLevel="0" collapsed="false">
      <c r="B192" s="146"/>
      <c r="C192" s="146"/>
      <c r="D192" s="146"/>
      <c r="E192" s="147"/>
      <c r="F192" s="146"/>
      <c r="G192" s="146"/>
      <c r="H192" s="146"/>
      <c r="I192" s="146"/>
      <c r="J192" s="146"/>
      <c r="K192" s="146"/>
      <c r="L192" s="146"/>
    </row>
    <row r="193" customFormat="false" ht="12.75" hidden="false" customHeight="false" outlineLevel="0" collapsed="false">
      <c r="B193" s="146"/>
      <c r="C193" s="146"/>
      <c r="D193" s="146"/>
      <c r="E193" s="147"/>
      <c r="F193" s="149" t="s">
        <v>71</v>
      </c>
      <c r="G193" s="146" t="n">
        <v>5</v>
      </c>
      <c r="H193" s="152" t="n">
        <v>3</v>
      </c>
      <c r="I193" s="152"/>
      <c r="J193" s="152"/>
      <c r="K193" s="151" t="n">
        <f aca="false">G193*(H193+(H193=0))*(I193+(I193=0))*(J193+(J193=0))</f>
        <v>15</v>
      </c>
      <c r="L193" s="146"/>
    </row>
    <row r="194" customFormat="false" ht="12.75" hidden="false" customHeight="false" outlineLevel="0" collapsed="false">
      <c r="B194" s="146"/>
      <c r="C194" s="146"/>
      <c r="D194" s="146"/>
      <c r="E194" s="147"/>
      <c r="F194" s="149" t="s">
        <v>72</v>
      </c>
      <c r="G194" s="146" t="n">
        <v>18</v>
      </c>
      <c r="H194" s="152" t="n">
        <v>3</v>
      </c>
      <c r="I194" s="152"/>
      <c r="J194" s="152"/>
      <c r="K194" s="151" t="n">
        <f aca="false">G194*(H194+(H194=0))*(I194+(I194=0))*(J194+(J194=0))</f>
        <v>54</v>
      </c>
      <c r="L194" s="146"/>
    </row>
    <row r="195" customFormat="false" ht="12.75" hidden="false" customHeight="false" outlineLevel="0" collapsed="false">
      <c r="B195" s="146"/>
      <c r="C195" s="146"/>
      <c r="D195" s="146"/>
      <c r="E195" s="147"/>
      <c r="F195" s="149" t="s">
        <v>73</v>
      </c>
      <c r="G195" s="146" t="n">
        <v>3</v>
      </c>
      <c r="H195" s="152" t="n">
        <v>3</v>
      </c>
      <c r="I195" s="152"/>
      <c r="J195" s="152"/>
      <c r="K195" s="151" t="n">
        <f aca="false">G195*(H195+(H195=0))*(I195+(I195=0))*(J195+(J195=0))</f>
        <v>9</v>
      </c>
      <c r="L195" s="146"/>
    </row>
    <row r="196" customFormat="false" ht="12.75" hidden="false" customHeight="false" outlineLevel="0" collapsed="false">
      <c r="B196" s="146"/>
      <c r="C196" s="146"/>
      <c r="D196" s="146"/>
      <c r="E196" s="147"/>
      <c r="F196" s="149" t="s">
        <v>74</v>
      </c>
      <c r="G196" s="146" t="n">
        <v>2</v>
      </c>
      <c r="H196" s="152" t="n">
        <v>3</v>
      </c>
      <c r="I196" s="152"/>
      <c r="J196" s="152"/>
      <c r="K196" s="151" t="n">
        <f aca="false">G196*(H196+(H196=0))*(I196+(I196=0))*(J196+(J196=0))</f>
        <v>6</v>
      </c>
      <c r="L196" s="146"/>
    </row>
    <row r="197" customFormat="false" ht="12.75" hidden="false" customHeight="false" outlineLevel="0" collapsed="false">
      <c r="B197" s="146"/>
      <c r="C197" s="146"/>
      <c r="D197" s="146"/>
      <c r="E197" s="147"/>
      <c r="F197" s="149" t="s">
        <v>75</v>
      </c>
      <c r="G197" s="146" t="n">
        <v>2</v>
      </c>
      <c r="H197" s="152" t="n">
        <v>3</v>
      </c>
      <c r="I197" s="152"/>
      <c r="J197" s="152"/>
      <c r="K197" s="151" t="n">
        <f aca="false">G197*(H197+(H197=0))*(I197+(I197=0))*(J197+(J197=0))</f>
        <v>6</v>
      </c>
      <c r="L197" s="146"/>
      <c r="M197" s="0" t="n">
        <f aca="false">H197*2</f>
        <v>6</v>
      </c>
    </row>
    <row r="198" customFormat="false" ht="12.75" hidden="false" customHeight="false" outlineLevel="0" collapsed="false">
      <c r="B198" s="146"/>
      <c r="C198" s="146"/>
      <c r="D198" s="146"/>
      <c r="E198" s="147"/>
      <c r="F198" s="149" t="s">
        <v>76</v>
      </c>
      <c r="G198" s="146" t="n">
        <v>1</v>
      </c>
      <c r="H198" s="152" t="n">
        <v>2</v>
      </c>
      <c r="I198" s="152"/>
      <c r="J198" s="152"/>
      <c r="K198" s="151" t="n">
        <f aca="false">G198*(H198+(H198=0))*(I198+(I198=0))*(J198+(J198=0))</f>
        <v>2</v>
      </c>
      <c r="L198" s="146"/>
      <c r="M198" s="0" t="n">
        <f aca="false">H198*1</f>
        <v>2</v>
      </c>
    </row>
    <row r="199" customFormat="false" ht="12.75" hidden="false" customHeight="false" outlineLevel="0" collapsed="false">
      <c r="B199" s="146"/>
      <c r="C199" s="146"/>
      <c r="D199" s="146"/>
      <c r="E199" s="147"/>
      <c r="F199" s="149" t="s">
        <v>77</v>
      </c>
      <c r="G199" s="146" t="n">
        <v>1</v>
      </c>
      <c r="H199" s="152" t="n">
        <v>3</v>
      </c>
      <c r="I199" s="152"/>
      <c r="J199" s="152"/>
      <c r="K199" s="151" t="n">
        <f aca="false">G199*(H199+(H199=0))*(I199+(I199=0))*(J199+(J199=0))</f>
        <v>3</v>
      </c>
      <c r="L199" s="146"/>
    </row>
    <row r="200" customFormat="false" ht="12.75" hidden="false" customHeight="false" outlineLevel="0" collapsed="false">
      <c r="B200" s="146"/>
      <c r="C200" s="146"/>
      <c r="D200" s="146"/>
      <c r="E200" s="147"/>
      <c r="F200" s="149" t="s">
        <v>78</v>
      </c>
      <c r="G200" s="146" t="n">
        <v>1</v>
      </c>
      <c r="H200" s="152" t="n">
        <v>3</v>
      </c>
      <c r="I200" s="152"/>
      <c r="J200" s="152"/>
      <c r="K200" s="151" t="n">
        <f aca="false">G200*(H200+(H200=0))*(I200+(I200=0))*(J200+(J200=0))</f>
        <v>3</v>
      </c>
      <c r="L200" s="146"/>
      <c r="M200" s="0" t="n">
        <f aca="false">H200</f>
        <v>3</v>
      </c>
    </row>
    <row r="201" customFormat="false" ht="12.75" hidden="false" customHeight="false" outlineLevel="0" collapsed="false">
      <c r="B201" s="146"/>
      <c r="C201" s="146"/>
      <c r="D201" s="146"/>
      <c r="E201" s="147"/>
      <c r="F201" s="146"/>
      <c r="G201" s="146"/>
      <c r="H201" s="146"/>
      <c r="I201" s="146"/>
      <c r="J201" s="146"/>
      <c r="K201" s="148" t="s">
        <v>135</v>
      </c>
      <c r="L201" s="153" t="n">
        <f aca="false">SUM(K193:K200)</f>
        <v>98</v>
      </c>
    </row>
    <row r="202" customFormat="false" ht="12.75" hidden="false" customHeight="false" outlineLevel="0" collapsed="false">
      <c r="B202" s="154"/>
      <c r="C202" s="154"/>
      <c r="D202" s="154"/>
      <c r="E202" s="155"/>
      <c r="F202" s="154"/>
      <c r="G202" s="154"/>
      <c r="H202" s="154"/>
      <c r="I202" s="154"/>
      <c r="J202" s="154"/>
      <c r="K202" s="154"/>
      <c r="L202" s="154"/>
    </row>
    <row r="203" customFormat="false" ht="33.75" hidden="false" customHeight="false" outlineLevel="0" collapsed="false">
      <c r="B203" s="148" t="s">
        <v>136</v>
      </c>
      <c r="C203" s="149" t="s">
        <v>67</v>
      </c>
      <c r="D203" s="149" t="s">
        <v>85</v>
      </c>
      <c r="E203" s="150" t="s">
        <v>137</v>
      </c>
      <c r="F203" s="146"/>
      <c r="G203" s="146"/>
      <c r="H203" s="146"/>
      <c r="I203" s="146"/>
      <c r="J203" s="146"/>
      <c r="K203" s="146"/>
      <c r="L203" s="151" t="n">
        <f aca="false">L214</f>
        <v>130</v>
      </c>
      <c r="M203" s="0" t="n">
        <f aca="false">SUM(M206:M213)</f>
        <v>14</v>
      </c>
    </row>
    <row r="204" customFormat="false" ht="168.75" hidden="false" customHeight="false" outlineLevel="0" collapsed="false">
      <c r="B204" s="146"/>
      <c r="C204" s="146"/>
      <c r="D204" s="146"/>
      <c r="E204" s="147" t="s">
        <v>138</v>
      </c>
      <c r="F204" s="146"/>
      <c r="G204" s="146"/>
      <c r="H204" s="146"/>
      <c r="I204" s="146"/>
      <c r="J204" s="146"/>
      <c r="K204" s="146"/>
      <c r="L204" s="146"/>
    </row>
    <row r="205" customFormat="false" ht="12.75" hidden="false" customHeight="false" outlineLevel="0" collapsed="false">
      <c r="B205" s="146"/>
      <c r="C205" s="146"/>
      <c r="D205" s="146"/>
      <c r="E205" s="147"/>
      <c r="F205" s="146"/>
      <c r="G205" s="146"/>
      <c r="H205" s="146"/>
      <c r="I205" s="146"/>
      <c r="J205" s="146"/>
      <c r="K205" s="146"/>
      <c r="L205" s="146"/>
    </row>
    <row r="206" customFormat="false" ht="12.75" hidden="false" customHeight="false" outlineLevel="0" collapsed="false">
      <c r="B206" s="146"/>
      <c r="C206" s="146"/>
      <c r="D206" s="146"/>
      <c r="E206" s="147"/>
      <c r="F206" s="149" t="s">
        <v>71</v>
      </c>
      <c r="G206" s="146" t="n">
        <v>5</v>
      </c>
      <c r="H206" s="152" t="n">
        <v>4</v>
      </c>
      <c r="I206" s="152"/>
      <c r="J206" s="152"/>
      <c r="K206" s="151" t="n">
        <f aca="false">G206*(H206+(H206=0))*(I206+(I206=0))*(J206+(J206=0))</f>
        <v>20</v>
      </c>
      <c r="L206" s="146"/>
    </row>
    <row r="207" customFormat="false" ht="12.75" hidden="false" customHeight="false" outlineLevel="0" collapsed="false">
      <c r="B207" s="146"/>
      <c r="C207" s="146"/>
      <c r="D207" s="146"/>
      <c r="E207" s="147"/>
      <c r="F207" s="149" t="s">
        <v>72</v>
      </c>
      <c r="G207" s="146" t="n">
        <v>18</v>
      </c>
      <c r="H207" s="152" t="n">
        <v>4</v>
      </c>
      <c r="I207" s="152"/>
      <c r="J207" s="152"/>
      <c r="K207" s="151" t="n">
        <f aca="false">G207*(H207+(H207=0))*(I207+(I207=0))*(J207+(J207=0))</f>
        <v>72</v>
      </c>
      <c r="L207" s="146"/>
    </row>
    <row r="208" customFormat="false" ht="12.75" hidden="false" customHeight="false" outlineLevel="0" collapsed="false">
      <c r="B208" s="146"/>
      <c r="C208" s="146"/>
      <c r="D208" s="146"/>
      <c r="E208" s="147"/>
      <c r="F208" s="149" t="s">
        <v>73</v>
      </c>
      <c r="G208" s="146" t="n">
        <v>3</v>
      </c>
      <c r="H208" s="152" t="n">
        <v>4</v>
      </c>
      <c r="I208" s="152"/>
      <c r="J208" s="152"/>
      <c r="K208" s="151" t="n">
        <f aca="false">G208*(H208+(H208=0))*(I208+(I208=0))*(J208+(J208=0))</f>
        <v>12</v>
      </c>
      <c r="L208" s="146"/>
    </row>
    <row r="209" customFormat="false" ht="12.75" hidden="false" customHeight="false" outlineLevel="0" collapsed="false">
      <c r="B209" s="146"/>
      <c r="C209" s="146"/>
      <c r="D209" s="146"/>
      <c r="E209" s="147"/>
      <c r="F209" s="149" t="s">
        <v>74</v>
      </c>
      <c r="G209" s="146" t="n">
        <v>2</v>
      </c>
      <c r="H209" s="152" t="n">
        <v>4</v>
      </c>
      <c r="I209" s="152"/>
      <c r="J209" s="152"/>
      <c r="K209" s="151" t="n">
        <f aca="false">G209*(H209+(H209=0))*(I209+(I209=0))*(J209+(J209=0))</f>
        <v>8</v>
      </c>
      <c r="L209" s="146"/>
    </row>
    <row r="210" customFormat="false" ht="12.75" hidden="false" customHeight="false" outlineLevel="0" collapsed="false">
      <c r="B210" s="146"/>
      <c r="C210" s="146"/>
      <c r="D210" s="146"/>
      <c r="E210" s="147"/>
      <c r="F210" s="149" t="s">
        <v>75</v>
      </c>
      <c r="G210" s="146" t="n">
        <v>2</v>
      </c>
      <c r="H210" s="152" t="n">
        <v>4</v>
      </c>
      <c r="I210" s="152"/>
      <c r="J210" s="152"/>
      <c r="K210" s="151" t="n">
        <f aca="false">G210*(H210+(H210=0))*(I210+(I210=0))*(J210+(J210=0))</f>
        <v>8</v>
      </c>
      <c r="L210" s="146"/>
      <c r="M210" s="0" t="n">
        <f aca="false">H210*2</f>
        <v>8</v>
      </c>
    </row>
    <row r="211" customFormat="false" ht="12.75" hidden="false" customHeight="false" outlineLevel="0" collapsed="false">
      <c r="B211" s="146"/>
      <c r="C211" s="146"/>
      <c r="D211" s="146"/>
      <c r="E211" s="147"/>
      <c r="F211" s="149" t="s">
        <v>76</v>
      </c>
      <c r="G211" s="146" t="n">
        <v>1</v>
      </c>
      <c r="H211" s="152" t="n">
        <v>2</v>
      </c>
      <c r="I211" s="152"/>
      <c r="J211" s="152"/>
      <c r="K211" s="151" t="n">
        <f aca="false">G211*(H211+(H211=0))*(I211+(I211=0))*(J211+(J211=0))</f>
        <v>2</v>
      </c>
      <c r="L211" s="146"/>
      <c r="M211" s="0" t="n">
        <f aca="false">H211*1</f>
        <v>2</v>
      </c>
    </row>
    <row r="212" customFormat="false" ht="12.75" hidden="false" customHeight="false" outlineLevel="0" collapsed="false">
      <c r="B212" s="146"/>
      <c r="C212" s="146"/>
      <c r="D212" s="146"/>
      <c r="E212" s="147"/>
      <c r="F212" s="149" t="s">
        <v>77</v>
      </c>
      <c r="G212" s="146" t="n">
        <v>1</v>
      </c>
      <c r="H212" s="152" t="n">
        <v>4</v>
      </c>
      <c r="I212" s="152"/>
      <c r="J212" s="152"/>
      <c r="K212" s="151" t="n">
        <f aca="false">G212*(H212+(H212=0))*(I212+(I212=0))*(J212+(J212=0))</f>
        <v>4</v>
      </c>
      <c r="L212" s="146"/>
    </row>
    <row r="213" customFormat="false" ht="12.75" hidden="false" customHeight="false" outlineLevel="0" collapsed="false">
      <c r="B213" s="146"/>
      <c r="C213" s="146"/>
      <c r="D213" s="146"/>
      <c r="E213" s="147"/>
      <c r="F213" s="149" t="s">
        <v>78</v>
      </c>
      <c r="G213" s="146" t="n">
        <v>1</v>
      </c>
      <c r="H213" s="152" t="n">
        <v>4</v>
      </c>
      <c r="I213" s="152"/>
      <c r="J213" s="152"/>
      <c r="K213" s="151" t="n">
        <f aca="false">G213*(H213+(H213=0))*(I213+(I213=0))*(J213+(J213=0))</f>
        <v>4</v>
      </c>
      <c r="L213" s="146"/>
      <c r="M213" s="0" t="n">
        <f aca="false">H213</f>
        <v>4</v>
      </c>
    </row>
    <row r="214" customFormat="false" ht="12.75" hidden="false" customHeight="false" outlineLevel="0" collapsed="false">
      <c r="B214" s="146"/>
      <c r="C214" s="146"/>
      <c r="D214" s="146"/>
      <c r="E214" s="147"/>
      <c r="F214" s="146"/>
      <c r="G214" s="146"/>
      <c r="H214" s="146"/>
      <c r="I214" s="146"/>
      <c r="J214" s="146"/>
      <c r="K214" s="148" t="s">
        <v>139</v>
      </c>
      <c r="L214" s="153" t="n">
        <f aca="false">SUM(K206:K213)</f>
        <v>130</v>
      </c>
    </row>
    <row r="215" customFormat="false" ht="12.75" hidden="false" customHeight="false" outlineLevel="0" collapsed="false">
      <c r="B215" s="154"/>
      <c r="C215" s="154"/>
      <c r="D215" s="154"/>
      <c r="E215" s="155"/>
      <c r="F215" s="154"/>
      <c r="G215" s="154"/>
      <c r="H215" s="154"/>
      <c r="I215" s="154"/>
      <c r="J215" s="154"/>
      <c r="K215" s="154"/>
      <c r="L215" s="154"/>
    </row>
    <row r="216" customFormat="false" ht="33.75" hidden="false" customHeight="false" outlineLevel="0" collapsed="false">
      <c r="B216" s="148" t="s">
        <v>140</v>
      </c>
      <c r="C216" s="149" t="s">
        <v>67</v>
      </c>
      <c r="D216" s="149" t="s">
        <v>85</v>
      </c>
      <c r="E216" s="150" t="s">
        <v>141</v>
      </c>
      <c r="F216" s="146"/>
      <c r="G216" s="146"/>
      <c r="H216" s="146"/>
      <c r="I216" s="146"/>
      <c r="J216" s="146"/>
      <c r="K216" s="146"/>
      <c r="L216" s="151" t="n">
        <f aca="false">L219</f>
        <v>10</v>
      </c>
      <c r="M216" s="0" t="n">
        <f aca="false">SUM(M219:M226)</f>
        <v>0</v>
      </c>
    </row>
    <row r="217" customFormat="false" ht="146.25" hidden="false" customHeight="false" outlineLevel="0" collapsed="false">
      <c r="B217" s="146"/>
      <c r="C217" s="146"/>
      <c r="D217" s="146"/>
      <c r="E217" s="147" t="s">
        <v>142</v>
      </c>
      <c r="F217" s="146"/>
      <c r="G217" s="146"/>
      <c r="H217" s="146"/>
      <c r="I217" s="146"/>
      <c r="J217" s="146"/>
      <c r="K217" s="146"/>
      <c r="L217" s="146"/>
    </row>
    <row r="218" customFormat="false" ht="12.75" hidden="false" customHeight="false" outlineLevel="0" collapsed="false">
      <c r="B218" s="146"/>
      <c r="C218" s="146"/>
      <c r="D218" s="146"/>
      <c r="E218" s="147"/>
      <c r="F218" s="149" t="s">
        <v>143</v>
      </c>
      <c r="G218" s="146" t="n">
        <v>1</v>
      </c>
      <c r="H218" s="152" t="n">
        <v>10</v>
      </c>
      <c r="I218" s="152"/>
      <c r="J218" s="152"/>
      <c r="K218" s="151" t="n">
        <f aca="false">G218*(H218+(H218=0))*(I218+(I218=0))*(J218+(J218=0))</f>
        <v>10</v>
      </c>
      <c r="L218" s="146"/>
    </row>
    <row r="219" customFormat="false" ht="12.75" hidden="false" customHeight="false" outlineLevel="0" collapsed="false">
      <c r="B219" s="146"/>
      <c r="C219" s="146"/>
      <c r="D219" s="146"/>
      <c r="E219" s="147"/>
      <c r="F219" s="146"/>
      <c r="G219" s="146"/>
      <c r="H219" s="146"/>
      <c r="I219" s="146"/>
      <c r="J219" s="146"/>
      <c r="K219" s="148" t="s">
        <v>144</v>
      </c>
      <c r="L219" s="153" t="n">
        <f aca="false">SUM(K218:K218)</f>
        <v>10</v>
      </c>
    </row>
    <row r="220" customFormat="false" ht="12.75" hidden="false" customHeight="false" outlineLevel="0" collapsed="false">
      <c r="B220" s="154"/>
      <c r="C220" s="154"/>
      <c r="D220" s="154"/>
      <c r="E220" s="155"/>
      <c r="F220" s="154"/>
      <c r="G220" s="154"/>
      <c r="H220" s="154"/>
      <c r="I220" s="154"/>
      <c r="J220" s="154"/>
      <c r="K220" s="154"/>
      <c r="L220" s="154"/>
    </row>
    <row r="221" customFormat="false" ht="22.5" hidden="false" customHeight="false" outlineLevel="0" collapsed="false">
      <c r="B221" s="148" t="s">
        <v>145</v>
      </c>
      <c r="C221" s="149" t="s">
        <v>67</v>
      </c>
      <c r="D221" s="149" t="s">
        <v>85</v>
      </c>
      <c r="E221" s="150" t="s">
        <v>146</v>
      </c>
      <c r="F221" s="146"/>
      <c r="G221" s="146"/>
      <c r="H221" s="146"/>
      <c r="I221" s="146"/>
      <c r="J221" s="146"/>
      <c r="K221" s="146"/>
      <c r="L221" s="151" t="n">
        <f aca="false">L224</f>
        <v>1</v>
      </c>
    </row>
    <row r="222" customFormat="false" ht="90" hidden="false" customHeight="false" outlineLevel="0" collapsed="false">
      <c r="B222" s="146"/>
      <c r="C222" s="146"/>
      <c r="D222" s="146"/>
      <c r="E222" s="147" t="s">
        <v>147</v>
      </c>
      <c r="F222" s="146"/>
      <c r="G222" s="146"/>
      <c r="H222" s="146"/>
      <c r="I222" s="146"/>
      <c r="J222" s="146"/>
      <c r="K222" s="146"/>
      <c r="L222" s="146"/>
    </row>
    <row r="223" customFormat="false" ht="12.75" hidden="false" customHeight="false" outlineLevel="0" collapsed="false">
      <c r="B223" s="146"/>
      <c r="C223" s="146"/>
      <c r="D223" s="146"/>
      <c r="E223" s="147"/>
      <c r="F223" s="149" t="s">
        <v>143</v>
      </c>
      <c r="G223" s="146" t="n">
        <v>1</v>
      </c>
      <c r="H223" s="152"/>
      <c r="I223" s="152"/>
      <c r="J223" s="152"/>
      <c r="K223" s="151" t="n">
        <f aca="false">G223*(H223+(H223=0))*(I223+(I223=0))*(J223+(J223=0))</f>
        <v>1</v>
      </c>
      <c r="L223" s="146"/>
    </row>
    <row r="224" customFormat="false" ht="12.75" hidden="false" customHeight="false" outlineLevel="0" collapsed="false">
      <c r="B224" s="146"/>
      <c r="C224" s="146"/>
      <c r="D224" s="146"/>
      <c r="E224" s="147"/>
      <c r="F224" s="146"/>
      <c r="G224" s="146"/>
      <c r="H224" s="146"/>
      <c r="I224" s="146"/>
      <c r="J224" s="146"/>
      <c r="K224" s="148" t="s">
        <v>148</v>
      </c>
      <c r="L224" s="153" t="n">
        <f aca="false">SUM(K223:K223)</f>
        <v>1</v>
      </c>
    </row>
    <row r="225" customFormat="false" ht="12.75" hidden="false" customHeight="false" outlineLevel="0" collapsed="false">
      <c r="B225" s="154"/>
      <c r="C225" s="154"/>
      <c r="D225" s="154"/>
      <c r="E225" s="155"/>
      <c r="F225" s="154"/>
      <c r="G225" s="154"/>
      <c r="H225" s="154"/>
      <c r="I225" s="154"/>
      <c r="J225" s="154"/>
      <c r="K225" s="154"/>
      <c r="L225" s="154"/>
    </row>
    <row r="226" customFormat="false" ht="12.75" hidden="false" customHeight="false" outlineLevel="0" collapsed="false">
      <c r="B226" s="146"/>
      <c r="C226" s="146"/>
      <c r="D226" s="146"/>
      <c r="E226" s="147"/>
      <c r="F226" s="146"/>
      <c r="G226" s="146"/>
      <c r="H226" s="146"/>
      <c r="I226" s="146"/>
      <c r="J226" s="146"/>
      <c r="K226" s="148" t="s">
        <v>149</v>
      </c>
      <c r="L226" s="157" t="n">
        <v>1</v>
      </c>
    </row>
    <row r="227" customFormat="false" ht="12.75" hidden="false" customHeight="false" outlineLevel="0" collapsed="false">
      <c r="B227" s="154"/>
      <c r="C227" s="154"/>
      <c r="D227" s="154"/>
      <c r="E227" s="155"/>
      <c r="F227" s="154"/>
      <c r="G227" s="154"/>
      <c r="H227" s="154"/>
      <c r="I227" s="154"/>
      <c r="J227" s="154"/>
      <c r="K227" s="154"/>
      <c r="L227" s="154"/>
    </row>
    <row r="228" customFormat="false" ht="12.75" hidden="false" customHeight="false" outlineLevel="0" collapsed="false">
      <c r="B228" s="146"/>
      <c r="C228" s="146"/>
      <c r="D228" s="146"/>
      <c r="E228" s="147"/>
      <c r="F228" s="146"/>
      <c r="G228" s="146"/>
      <c r="H228" s="146"/>
      <c r="I228" s="146"/>
      <c r="J228" s="146"/>
      <c r="K228" s="148" t="s">
        <v>150</v>
      </c>
      <c r="L228" s="157" t="n">
        <v>1</v>
      </c>
    </row>
  </sheetData>
  <dataValidations count="1">
    <dataValidation allowBlank="true" operator="equal" showDropDown="false" showErrorMessage="true" showInputMessage="true" sqref="C5:C228" type="list">
      <formula1>"Capítulo,Partida,Mano de obra,Maquinaria,Material,Otros"</formula1>
      <formula2>0</formula2>
    </dataValidation>
  </dataValidations>
  <printOptions headings="false" gridLines="false" gridLinesSet="true" horizontalCentered="false" verticalCentered="false"/>
  <pageMargins left="0.7875" right="0.7875" top="1.025" bottom="1.025" header="0.7875" footer="0.7875"/>
  <pageSetup paperSize="9" scale="100" firstPageNumber="1" fitToWidth="1" fitToHeight="1" pageOrder="downThenOver" orientation="portrait" usePrinterDefaults="false"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otalTime>0</TotalTime>
  <Application>LibreOffice/4.4.4.3$Linux_X86_64 LibreOffice_project/2c39ebcf046445232b798108aa8a7e7d89552ea8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2008-01-25T18:43:47Z</dcterms:created>
  <dc:language>en-US</dc:language>
  <cp:revision>1</cp:revision>
  <dc:title>4º CERTIFIACION HIEDRA DICIEMBRE</dc:title>
</cp:coreProperties>
</file>

<file path=docProps/custom.xml><?xml version="1.0" encoding="utf-8"?>
<Properties xmlns="http://schemas.openxmlformats.org/officeDocument/2006/custom-properties" xmlns:vt="http://schemas.openxmlformats.org/officeDocument/2006/docPropsVTypes"/>
</file>