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DAB design\Documents\SOCIETA\NEW HILLS S.L\NH\GESTORIA\cre - de\CREDITO\RED CLIMER\NH\BALLI COLLECTIVE SLU\facturas\"/>
    </mc:Choice>
  </mc:AlternateContent>
  <xr:revisionPtr revIDLastSave="0" documentId="13_ncr:1_{FB97F3DE-10F3-44D5-A2C0-3A6E10C95884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dicembre 22" sheetId="1" r:id="rId1"/>
    <sheet name="saldo 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3" i="1" l="1"/>
  <c r="D83" i="1"/>
  <c r="G43" i="4"/>
  <c r="H37" i="4" s="1"/>
  <c r="E37" i="4"/>
  <c r="D92" i="1"/>
  <c r="E74" i="4"/>
  <c r="H9" i="4"/>
  <c r="E2" i="4"/>
  <c r="H2" i="4" s="1"/>
  <c r="E88" i="4"/>
  <c r="H88" i="4" s="1"/>
  <c r="H74" i="4"/>
  <c r="L82" i="1"/>
  <c r="D82" i="1"/>
  <c r="G57" i="4"/>
  <c r="G85" i="4"/>
  <c r="E81" i="4"/>
  <c r="G71" i="4"/>
  <c r="E67" i="4"/>
  <c r="G64" i="4"/>
  <c r="E60" i="4"/>
  <c r="E53" i="4"/>
  <c r="G50" i="4"/>
  <c r="E46" i="4"/>
  <c r="G27" i="4"/>
  <c r="E23" i="4"/>
  <c r="G34" i="4"/>
  <c r="E30" i="4"/>
  <c r="E16" i="4"/>
  <c r="G20" i="4"/>
  <c r="G13" i="4"/>
  <c r="G6" i="4"/>
  <c r="G78" i="4"/>
  <c r="D89" i="1"/>
  <c r="D86" i="1"/>
  <c r="D87" i="1"/>
  <c r="D85" i="1"/>
  <c r="D88" i="1"/>
  <c r="D80" i="1"/>
  <c r="D81" i="1"/>
  <c r="I67" i="1"/>
  <c r="H67" i="1"/>
  <c r="E67" i="1"/>
  <c r="D79" i="1"/>
  <c r="F67" i="1"/>
  <c r="G67" i="1"/>
  <c r="D91" i="1"/>
  <c r="D90" i="1"/>
  <c r="D84" i="1"/>
  <c r="D78" i="1"/>
  <c r="D77" i="1"/>
  <c r="D76" i="1"/>
  <c r="D75" i="1"/>
  <c r="C71" i="1"/>
  <c r="B71" i="1"/>
  <c r="C57" i="1"/>
  <c r="B57" i="1"/>
  <c r="I54" i="1"/>
  <c r="H54" i="1"/>
  <c r="G54" i="1"/>
  <c r="F54" i="1"/>
  <c r="E54" i="1"/>
  <c r="C42" i="1"/>
  <c r="B42" i="1"/>
  <c r="I39" i="1"/>
  <c r="H39" i="1"/>
  <c r="G39" i="1"/>
  <c r="F39" i="1"/>
  <c r="E39" i="1"/>
  <c r="C28" i="1"/>
  <c r="B28" i="1"/>
  <c r="I25" i="1"/>
  <c r="H25" i="1"/>
  <c r="G25" i="1"/>
  <c r="F25" i="1"/>
  <c r="E25" i="1"/>
  <c r="F11" i="1"/>
  <c r="C14" i="1"/>
  <c r="B14" i="1"/>
  <c r="G11" i="1"/>
  <c r="I11" i="1"/>
  <c r="H11" i="1"/>
  <c r="E11" i="1"/>
  <c r="E93" i="1" l="1"/>
  <c r="D95" i="1" s="1"/>
  <c r="J94" i="1" s="1"/>
  <c r="H81" i="4"/>
  <c r="H67" i="4"/>
  <c r="H60" i="4"/>
  <c r="H53" i="4"/>
  <c r="H46" i="4"/>
  <c r="H23" i="4"/>
  <c r="H30" i="4"/>
  <c r="H16" i="4"/>
  <c r="M68" i="1"/>
  <c r="L71" i="1"/>
  <c r="L57" i="1"/>
  <c r="L42" i="1"/>
  <c r="M54" i="1"/>
  <c r="M39" i="1"/>
  <c r="L28" i="1"/>
  <c r="M25" i="1"/>
  <c r="L14" i="1"/>
  <c r="M11" i="1"/>
  <c r="G91" i="4" l="1"/>
  <c r="M71" i="1"/>
  <c r="M57" i="1"/>
  <c r="M42" i="1"/>
  <c r="M14" i="1"/>
  <c r="M28" i="1"/>
  <c r="L74" i="1" l="1"/>
</calcChain>
</file>

<file path=xl/sharedStrings.xml><?xml version="1.0" encoding="utf-8"?>
<sst xmlns="http://schemas.openxmlformats.org/spreadsheetml/2006/main" count="294" uniqueCount="116">
  <si>
    <t xml:space="preserve">descrizione </t>
  </si>
  <si>
    <t xml:space="preserve">spese </t>
  </si>
  <si>
    <t>tariffa</t>
  </si>
  <si>
    <t>MORTERO 1 BIG BAG  1M3</t>
  </si>
  <si>
    <t xml:space="preserve">mauro </t>
  </si>
  <si>
    <t>bruno</t>
  </si>
  <si>
    <t>ore tot</t>
  </si>
  <si>
    <t>tot euro</t>
  </si>
  <si>
    <t xml:space="preserve">trasporti </t>
  </si>
  <si>
    <t>tot spese commessa</t>
  </si>
  <si>
    <t xml:space="preserve">parziali </t>
  </si>
  <si>
    <t>victor</t>
  </si>
  <si>
    <t>fontaneria</t>
  </si>
  <si>
    <t xml:space="preserve">ladrillo </t>
  </si>
  <si>
    <t>materiale</t>
  </si>
  <si>
    <t>marcelo</t>
  </si>
  <si>
    <t>totale</t>
  </si>
  <si>
    <t>ore</t>
  </si>
  <si>
    <t xml:space="preserve">valdi </t>
  </si>
  <si>
    <t>extra</t>
  </si>
  <si>
    <t xml:space="preserve">fontaneria </t>
  </si>
  <si>
    <t xml:space="preserve">silicone </t>
  </si>
  <si>
    <t>LADRILLO</t>
  </si>
  <si>
    <t xml:space="preserve">borada </t>
  </si>
  <si>
    <t xml:space="preserve">primer per mortero </t>
  </si>
  <si>
    <t xml:space="preserve">aggrapante piastrelle </t>
  </si>
  <si>
    <t xml:space="preserve">macerie </t>
  </si>
  <si>
    <t xml:space="preserve">porta vasca </t>
  </si>
  <si>
    <t>erick</t>
  </si>
  <si>
    <t>paraspigoli 120 ml</t>
  </si>
  <si>
    <t>silicone 5</t>
  </si>
  <si>
    <t xml:space="preserve">semana 4 bagni </t>
  </si>
  <si>
    <t>semana 3 bagni</t>
  </si>
  <si>
    <t>semana 2 bagni</t>
  </si>
  <si>
    <t>semana 1 bagni</t>
  </si>
  <si>
    <t xml:space="preserve">semana 4 pavimenti  </t>
  </si>
  <si>
    <t>14 .11.22</t>
  </si>
  <si>
    <t xml:space="preserve">punti luce </t>
  </si>
  <si>
    <t xml:space="preserve">punti acqua </t>
  </si>
  <si>
    <t>n</t>
  </si>
  <si>
    <t xml:space="preserve">nominale </t>
  </si>
  <si>
    <t xml:space="preserve">LAVORAZIONI PREVENTIVO </t>
  </si>
  <si>
    <t>tot</t>
  </si>
  <si>
    <t xml:space="preserve">mq resina pavimenti esterni </t>
  </si>
  <si>
    <t xml:space="preserve">mq resina pavimenti interni </t>
  </si>
  <si>
    <t>28.11.22</t>
  </si>
  <si>
    <t>21 .11.22</t>
  </si>
  <si>
    <t>5.12.22</t>
  </si>
  <si>
    <t>7.11.22</t>
  </si>
  <si>
    <t>parziali</t>
  </si>
  <si>
    <t>lunes</t>
  </si>
  <si>
    <t>dias</t>
  </si>
  <si>
    <t>martes</t>
  </si>
  <si>
    <t>miercoles</t>
  </si>
  <si>
    <t>jueves</t>
  </si>
  <si>
    <t xml:space="preserve">viernes </t>
  </si>
  <si>
    <t>biagioni</t>
  </si>
  <si>
    <t>barbara</t>
  </si>
  <si>
    <t xml:space="preserve">balli </t>
  </si>
  <si>
    <t>dany</t>
  </si>
  <si>
    <t>tot materiale</t>
  </si>
  <si>
    <t>tot ore</t>
  </si>
  <si>
    <t>tabacchi</t>
  </si>
  <si>
    <t>totale spese commessa</t>
  </si>
  <si>
    <t>can vj</t>
  </si>
  <si>
    <t xml:space="preserve">dischi diamante </t>
  </si>
  <si>
    <t xml:space="preserve">trasporto materiale in cantiere </t>
  </si>
  <si>
    <t>mq resina pareti bagni</t>
  </si>
  <si>
    <t>trasporti</t>
  </si>
  <si>
    <t xml:space="preserve">abrasivi </t>
  </si>
  <si>
    <t xml:space="preserve">montaggi  criastallo doccia </t>
  </si>
  <si>
    <t xml:space="preserve">pagato </t>
  </si>
  <si>
    <t xml:space="preserve">acconto </t>
  </si>
  <si>
    <t>data</t>
  </si>
  <si>
    <t>fattura</t>
  </si>
  <si>
    <t xml:space="preserve">gesso non fatto </t>
  </si>
  <si>
    <t xml:space="preserve">imponibile </t>
  </si>
  <si>
    <t>togliere valore wall crete e colore r03-r04</t>
  </si>
  <si>
    <t>smontaggio imballaggio arredi porte armadi</t>
  </si>
  <si>
    <t xml:space="preserve">paraspigolo plastica angolo vivo </t>
  </si>
  <si>
    <t xml:space="preserve">smontaggio rasatura e pittura muri lampade esterne </t>
  </si>
  <si>
    <t>riempimento colla e autolivellante trasporto porte motore piscina</t>
  </si>
  <si>
    <t xml:space="preserve">manutenzione wc gomme e  anticalcare </t>
  </si>
  <si>
    <t xml:space="preserve">montaggio specchio camera piccola e mensoline thomas </t>
  </si>
  <si>
    <t xml:space="preserve">mq resina protettivo </t>
  </si>
  <si>
    <t>smontaggio mobili primo giorno</t>
  </si>
  <si>
    <t xml:space="preserve">saldo </t>
  </si>
  <si>
    <t xml:space="preserve">importe factura  </t>
  </si>
  <si>
    <t xml:space="preserve">importe factura + iva  </t>
  </si>
  <si>
    <t xml:space="preserve">asunto </t>
  </si>
  <si>
    <t>importe de pago</t>
  </si>
  <si>
    <t>data de pago</t>
  </si>
  <si>
    <t>acconto 50% posa resina vanessa -                                                 acconto 50% rasature
villa Smart
rasatura pareti</t>
  </si>
  <si>
    <t>iva</t>
  </si>
  <si>
    <t>n° factura</t>
  </si>
  <si>
    <t xml:space="preserve">carta parati sushi bar </t>
  </si>
  <si>
    <t xml:space="preserve">montaje  puerta corredera gianluca </t>
  </si>
  <si>
    <t xml:space="preserve">jardineras y plantas morris </t>
  </si>
  <si>
    <t>nave varios - papel decoi contons - casita  smart</t>
  </si>
  <si>
    <t>correction acabado color suelo 
finitura resina Villa
Vanessa</t>
  </si>
  <si>
    <t xml:space="preserve">primer esterior  tricobar vanessa </t>
  </si>
  <si>
    <t xml:space="preserve">morteros interiores villa smart  - trasporto materiales en obra - trabajo de montajes  nave                                                                     </t>
  </si>
  <si>
    <t xml:space="preserve">fontaneria morris desague cocina y montajes grisferia lavabo ducha </t>
  </si>
  <si>
    <t>saldo iva incluida</t>
  </si>
  <si>
    <t xml:space="preserve">pagato imponibile </t>
  </si>
  <si>
    <t>montaggio idromassaggio predisposizione porta accesso motore e muretto</t>
  </si>
  <si>
    <t xml:space="preserve">cuenta mauro </t>
  </si>
  <si>
    <t xml:space="preserve">newhills </t>
  </si>
  <si>
    <t xml:space="preserve">fattura saldo sin iva </t>
  </si>
  <si>
    <t xml:space="preserve">fattura saldo iva incluida </t>
  </si>
  <si>
    <t xml:space="preserve">casa sevan resine bagni </t>
  </si>
  <si>
    <t xml:space="preserve">saldo lavori casa
Vanessa -                                                                                        posa carta parati Royal Beach -                                                   posa carta parati playa den bossa -                                           montaggio cristallo vasca bagno white angel
lavori piso Morris da carta parati e luci -                                   casa Leo -                                                                                  demolizione e ricostruzione muro cala san vicent 
</t>
  </si>
  <si>
    <t>carta parati los molinos</t>
  </si>
  <si>
    <t>saldo vanessa</t>
  </si>
  <si>
    <t xml:space="preserve">veriguar  e cambiar la 15 </t>
  </si>
  <si>
    <t xml:space="preserve">costruzione nuovo muretto per incasso vasca da bagno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</si>
</sst>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0" xfId="0" applyFont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0" borderId="27" xfId="0" applyFont="1" applyBorder="1"/>
    <xf numFmtId="0" fontId="2" fillId="0" borderId="28" xfId="0" applyFont="1" applyBorder="1"/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0" fillId="9" borderId="26" xfId="0" applyNumberFormat="1" applyFill="1" applyBorder="1" applyAlignment="1">
      <alignment horizontal="center" vertical="center"/>
    </xf>
    <xf numFmtId="0" fontId="0" fillId="9" borderId="27" xfId="0" applyFill="1" applyBorder="1" applyAlignment="1">
      <alignment horizontal="center" vertical="center"/>
    </xf>
    <xf numFmtId="0" fontId="8" fillId="9" borderId="28" xfId="0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164" fontId="0" fillId="9" borderId="27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9" borderId="28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164" fontId="7" fillId="3" borderId="27" xfId="0" applyNumberFormat="1" applyFont="1" applyFill="1" applyBorder="1" applyAlignment="1">
      <alignment horizontal="center" vertical="center"/>
    </xf>
    <xf numFmtId="0" fontId="0" fillId="9" borderId="27" xfId="0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0" fillId="9" borderId="28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0" borderId="27" xfId="0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5" borderId="40" xfId="0" applyFont="1" applyFill="1" applyBorder="1" applyAlignment="1">
      <alignment vertical="center"/>
    </xf>
    <xf numFmtId="0" fontId="3" fillId="5" borderId="37" xfId="0" applyFont="1" applyFill="1" applyBorder="1" applyAlignment="1">
      <alignment vertical="center"/>
    </xf>
    <xf numFmtId="0" fontId="3" fillId="5" borderId="41" xfId="0" applyFont="1" applyFill="1" applyBorder="1" applyAlignment="1">
      <alignment vertical="center"/>
    </xf>
    <xf numFmtId="0" fontId="3" fillId="5" borderId="39" xfId="0" applyFont="1" applyFill="1" applyBorder="1" applyAlignment="1">
      <alignment vertical="center"/>
    </xf>
    <xf numFmtId="0" fontId="0" fillId="5" borderId="0" xfId="0" applyFill="1"/>
    <xf numFmtId="0" fontId="5" fillId="5" borderId="1" xfId="0" applyFont="1" applyFill="1" applyBorder="1" applyAlignment="1">
      <alignment horizontal="center" vertical="center"/>
    </xf>
    <xf numFmtId="14" fontId="5" fillId="5" borderId="0" xfId="0" applyNumberFormat="1" applyFont="1" applyFill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64" fontId="0" fillId="10" borderId="27" xfId="0" applyNumberForma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2" fillId="0" borderId="49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13" fillId="9" borderId="43" xfId="0" applyFont="1" applyFill="1" applyBorder="1" applyAlignment="1">
      <alignment horizontal="center" vertical="center"/>
    </xf>
    <xf numFmtId="4" fontId="0" fillId="9" borderId="27" xfId="0" applyNumberFormat="1" applyFill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9" fontId="12" fillId="0" borderId="17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10" borderId="13" xfId="0" applyFont="1" applyFill="1" applyBorder="1" applyAlignment="1">
      <alignment horizontal="center" vertical="center"/>
    </xf>
    <xf numFmtId="0" fontId="11" fillId="10" borderId="6" xfId="0" applyFont="1" applyFill="1" applyBorder="1" applyAlignment="1">
      <alignment horizontal="center" vertical="center"/>
    </xf>
    <xf numFmtId="0" fontId="11" fillId="10" borderId="14" xfId="0" applyFont="1" applyFill="1" applyBorder="1" applyAlignment="1">
      <alignment horizontal="center" vertical="center"/>
    </xf>
    <xf numFmtId="0" fontId="11" fillId="10" borderId="8" xfId="0" applyFont="1" applyFill="1" applyBorder="1" applyAlignment="1">
      <alignment horizontal="center" vertical="center"/>
    </xf>
    <xf numFmtId="0" fontId="11" fillId="10" borderId="15" xfId="0" applyFont="1" applyFill="1" applyBorder="1" applyAlignment="1">
      <alignment horizontal="center" vertical="center"/>
    </xf>
    <xf numFmtId="0" fontId="11" fillId="10" borderId="12" xfId="0" applyFont="1" applyFill="1" applyBorder="1" applyAlignment="1">
      <alignment horizontal="center" vertical="center"/>
    </xf>
    <xf numFmtId="0" fontId="10" fillId="10" borderId="17" xfId="0" applyFont="1" applyFill="1" applyBorder="1" applyAlignment="1">
      <alignment horizontal="center" vertical="center"/>
    </xf>
    <xf numFmtId="0" fontId="10" fillId="10" borderId="18" xfId="0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1"/>
  <sheetViews>
    <sheetView topLeftCell="A77" workbookViewId="0">
      <selection activeCell="J94" sqref="J94:K95"/>
    </sheetView>
  </sheetViews>
  <sheetFormatPr defaultRowHeight="14.25" x14ac:dyDescent="0.45"/>
  <cols>
    <col min="1" max="1" width="62.53125" customWidth="1"/>
    <col min="3" max="3" width="9.796875" customWidth="1"/>
    <col min="4" max="4" width="13.59765625" customWidth="1"/>
    <col min="5" max="5" width="7.06640625" customWidth="1"/>
    <col min="6" max="6" width="7.265625" customWidth="1"/>
    <col min="7" max="7" width="7.73046875" customWidth="1"/>
    <col min="8" max="8" width="6.86328125" customWidth="1"/>
    <col min="9" max="9" width="6.59765625" customWidth="1"/>
    <col min="10" max="10" width="13" customWidth="1"/>
    <col min="12" max="12" width="17.265625" customWidth="1"/>
    <col min="17" max="17" width="10.86328125" customWidth="1"/>
    <col min="18" max="18" width="11.33203125" customWidth="1"/>
  </cols>
  <sheetData>
    <row r="1" spans="1:15" ht="53.25" customHeight="1" thickBot="1" x14ac:dyDescent="0.5">
      <c r="A1" s="2" t="s">
        <v>48</v>
      </c>
      <c r="B1" s="2"/>
      <c r="C1" s="2"/>
      <c r="E1" s="14"/>
    </row>
    <row r="2" spans="1:15" x14ac:dyDescent="0.45">
      <c r="A2" s="165" t="s">
        <v>34</v>
      </c>
      <c r="B2" s="166"/>
      <c r="C2" s="167"/>
      <c r="D2" s="3" t="s">
        <v>19</v>
      </c>
      <c r="E2" s="3" t="s">
        <v>18</v>
      </c>
      <c r="F2" s="3" t="s">
        <v>15</v>
      </c>
      <c r="G2" s="3" t="s">
        <v>4</v>
      </c>
      <c r="H2" s="3" t="s">
        <v>11</v>
      </c>
      <c r="I2" s="4" t="s">
        <v>5</v>
      </c>
      <c r="J2" s="11"/>
      <c r="K2" s="3" t="s">
        <v>6</v>
      </c>
      <c r="L2" s="3" t="s">
        <v>2</v>
      </c>
      <c r="M2" s="3"/>
      <c r="N2" s="4" t="s">
        <v>7</v>
      </c>
      <c r="O2" s="4" t="s">
        <v>7</v>
      </c>
    </row>
    <row r="3" spans="1:15" x14ac:dyDescent="0.45">
      <c r="A3" s="5" t="s">
        <v>0</v>
      </c>
      <c r="B3" s="1" t="s">
        <v>1</v>
      </c>
      <c r="C3" s="19" t="s">
        <v>8</v>
      </c>
      <c r="E3">
        <v>12</v>
      </c>
      <c r="F3">
        <v>0</v>
      </c>
      <c r="H3">
        <v>12</v>
      </c>
      <c r="I3" s="6">
        <v>4</v>
      </c>
      <c r="J3" s="12"/>
      <c r="N3" s="6"/>
      <c r="O3" s="6"/>
    </row>
    <row r="4" spans="1:15" x14ac:dyDescent="0.45">
      <c r="A4" s="5" t="s">
        <v>3</v>
      </c>
      <c r="B4" s="1">
        <v>100</v>
      </c>
      <c r="C4" s="19">
        <v>90</v>
      </c>
      <c r="I4" s="6"/>
      <c r="J4" s="12"/>
      <c r="N4" s="6"/>
      <c r="O4" s="6"/>
    </row>
    <row r="5" spans="1:15" x14ac:dyDescent="0.45">
      <c r="A5" s="5" t="s">
        <v>12</v>
      </c>
      <c r="B5" s="1">
        <v>140</v>
      </c>
      <c r="C5" s="19"/>
      <c r="I5" s="6"/>
      <c r="J5" s="12"/>
      <c r="N5" s="6"/>
      <c r="O5" s="6"/>
    </row>
    <row r="6" spans="1:15" x14ac:dyDescent="0.45">
      <c r="A6" s="5"/>
      <c r="B6" s="1"/>
      <c r="C6" s="19"/>
      <c r="I6" s="6"/>
      <c r="J6" s="12"/>
      <c r="N6" s="6"/>
      <c r="O6" s="6"/>
    </row>
    <row r="7" spans="1:15" x14ac:dyDescent="0.45">
      <c r="A7" s="5"/>
      <c r="B7" s="1"/>
      <c r="C7" s="19"/>
      <c r="I7" s="6"/>
      <c r="J7" s="12"/>
      <c r="N7" s="6"/>
      <c r="O7" s="6"/>
    </row>
    <row r="8" spans="1:15" x14ac:dyDescent="0.45">
      <c r="A8" s="5"/>
      <c r="B8" s="1"/>
      <c r="C8" s="19"/>
      <c r="I8" s="6"/>
      <c r="J8" s="12"/>
      <c r="N8" s="6"/>
      <c r="O8" s="6"/>
    </row>
    <row r="9" spans="1:15" ht="14.65" thickBot="1" x14ac:dyDescent="0.5">
      <c r="A9" s="7"/>
      <c r="B9" s="8"/>
      <c r="C9" s="20"/>
      <c r="I9" s="6"/>
      <c r="J9" s="13"/>
      <c r="K9" s="9"/>
      <c r="L9" s="9"/>
      <c r="M9" s="9"/>
      <c r="N9" s="10"/>
      <c r="O9" s="10"/>
    </row>
    <row r="10" spans="1:15" ht="14.65" thickBot="1" x14ac:dyDescent="0.5">
      <c r="A10" s="12"/>
      <c r="D10" s="21"/>
      <c r="E10" s="22">
        <v>12</v>
      </c>
      <c r="F10" s="22">
        <v>9</v>
      </c>
      <c r="G10" s="22">
        <v>20</v>
      </c>
      <c r="H10" s="22">
        <v>9</v>
      </c>
      <c r="I10" s="23">
        <v>22</v>
      </c>
      <c r="N10" s="6"/>
      <c r="O10" s="6"/>
    </row>
    <row r="11" spans="1:15" ht="14.65" thickBot="1" x14ac:dyDescent="0.5">
      <c r="A11" s="12"/>
      <c r="D11" s="7"/>
      <c r="E11" s="8">
        <f>SUM(E3*E10)</f>
        <v>144</v>
      </c>
      <c r="F11" s="8">
        <f t="shared" ref="F11:I11" si="0">SUM(F3*F10)</f>
        <v>0</v>
      </c>
      <c r="G11" s="8">
        <f t="shared" si="0"/>
        <v>0</v>
      </c>
      <c r="H11" s="8">
        <f t="shared" si="0"/>
        <v>108</v>
      </c>
      <c r="I11" s="20">
        <f t="shared" si="0"/>
        <v>88</v>
      </c>
      <c r="L11" s="15" t="s">
        <v>17</v>
      </c>
      <c r="M11" s="174">
        <f>SUM(E11:I11)</f>
        <v>340</v>
      </c>
      <c r="N11" s="175"/>
      <c r="O11" s="176"/>
    </row>
    <row r="12" spans="1:15" ht="14.65" thickBot="1" x14ac:dyDescent="0.5">
      <c r="A12" s="12"/>
      <c r="M12" s="168"/>
      <c r="N12" s="168"/>
      <c r="O12" s="169"/>
    </row>
    <row r="13" spans="1:15" ht="14.65" thickBot="1" x14ac:dyDescent="0.5">
      <c r="A13" s="12"/>
      <c r="L13" s="15" t="s">
        <v>14</v>
      </c>
      <c r="M13" s="172" t="s">
        <v>16</v>
      </c>
      <c r="N13" s="172"/>
      <c r="O13" s="173"/>
    </row>
    <row r="14" spans="1:15" ht="14.65" thickBot="1" x14ac:dyDescent="0.5">
      <c r="A14" s="16" t="s">
        <v>10</v>
      </c>
      <c r="B14" s="17">
        <f>SUM(B4:B12)</f>
        <v>240</v>
      </c>
      <c r="C14" s="18">
        <f>SUM(C4:C12)</f>
        <v>90</v>
      </c>
      <c r="D14" s="9"/>
      <c r="E14" s="9"/>
      <c r="F14" s="9"/>
      <c r="G14" s="9"/>
      <c r="H14" s="9"/>
      <c r="I14" s="9"/>
      <c r="J14" s="9"/>
      <c r="K14" s="9"/>
      <c r="L14" s="15">
        <f>SUM(B14:C14)</f>
        <v>330</v>
      </c>
      <c r="M14" s="170">
        <f>SUM(M11+L14)</f>
        <v>670</v>
      </c>
      <c r="N14" s="170"/>
      <c r="O14" s="171"/>
    </row>
    <row r="15" spans="1:15" ht="58.15" customHeight="1" thickBot="1" x14ac:dyDescent="0.5">
      <c r="A15" s="2" t="s">
        <v>36</v>
      </c>
    </row>
    <row r="16" spans="1:15" x14ac:dyDescent="0.45">
      <c r="A16" s="165" t="s">
        <v>33</v>
      </c>
      <c r="B16" s="166"/>
      <c r="C16" s="167"/>
      <c r="D16" s="3" t="s">
        <v>19</v>
      </c>
      <c r="E16" s="3" t="s">
        <v>18</v>
      </c>
      <c r="F16" s="3" t="s">
        <v>15</v>
      </c>
      <c r="G16" s="3" t="s">
        <v>4</v>
      </c>
      <c r="H16" s="3" t="s">
        <v>11</v>
      </c>
      <c r="I16" s="4" t="s">
        <v>5</v>
      </c>
      <c r="J16" s="11"/>
      <c r="K16" s="3" t="s">
        <v>6</v>
      </c>
      <c r="L16" s="3" t="s">
        <v>2</v>
      </c>
      <c r="M16" s="3"/>
      <c r="N16" s="4" t="s">
        <v>7</v>
      </c>
      <c r="O16" s="4" t="s">
        <v>7</v>
      </c>
    </row>
    <row r="17" spans="1:18" x14ac:dyDescent="0.45">
      <c r="A17" s="5" t="s">
        <v>0</v>
      </c>
      <c r="B17" s="1" t="s">
        <v>1</v>
      </c>
      <c r="C17" s="19" t="s">
        <v>8</v>
      </c>
      <c r="D17">
        <v>0</v>
      </c>
      <c r="E17">
        <v>30</v>
      </c>
      <c r="H17">
        <v>19</v>
      </c>
      <c r="I17" s="6"/>
      <c r="J17" s="12"/>
      <c r="N17" s="6"/>
      <c r="O17" s="6"/>
    </row>
    <row r="18" spans="1:18" x14ac:dyDescent="0.45">
      <c r="A18" s="5" t="s">
        <v>20</v>
      </c>
      <c r="B18" s="1">
        <v>100</v>
      </c>
      <c r="C18" s="19"/>
      <c r="I18" s="6"/>
      <c r="J18" s="12"/>
      <c r="N18" s="6"/>
      <c r="O18" s="6"/>
    </row>
    <row r="19" spans="1:18" x14ac:dyDescent="0.45">
      <c r="A19" s="5" t="s">
        <v>21</v>
      </c>
      <c r="B19" s="1"/>
      <c r="C19" s="19"/>
      <c r="I19" s="6"/>
      <c r="J19" s="12"/>
      <c r="N19" s="6"/>
      <c r="O19" s="6"/>
    </row>
    <row r="20" spans="1:18" x14ac:dyDescent="0.45">
      <c r="A20" s="5"/>
      <c r="B20" s="1"/>
      <c r="C20" s="19"/>
      <c r="I20" s="6"/>
      <c r="J20" s="12"/>
      <c r="N20" s="6"/>
      <c r="O20" s="6"/>
    </row>
    <row r="21" spans="1:18" x14ac:dyDescent="0.45">
      <c r="A21" s="5" t="s">
        <v>22</v>
      </c>
      <c r="B21" s="1"/>
      <c r="C21" s="19"/>
      <c r="I21" s="6"/>
      <c r="J21" s="12"/>
      <c r="N21" s="6"/>
      <c r="O21" s="6"/>
    </row>
    <row r="22" spans="1:18" x14ac:dyDescent="0.45">
      <c r="A22" s="5"/>
      <c r="B22" s="1"/>
      <c r="C22" s="19"/>
      <c r="I22" s="6"/>
      <c r="J22" s="12"/>
      <c r="N22" s="6"/>
      <c r="O22" s="6"/>
    </row>
    <row r="23" spans="1:18" ht="14.65" thickBot="1" x14ac:dyDescent="0.5">
      <c r="A23" s="7"/>
      <c r="B23" s="8"/>
      <c r="C23" s="20"/>
      <c r="I23" s="6"/>
      <c r="J23" s="13"/>
      <c r="K23" s="9"/>
      <c r="L23" s="9"/>
      <c r="M23" s="9"/>
      <c r="N23" s="10"/>
      <c r="O23" s="10"/>
    </row>
    <row r="24" spans="1:18" ht="14.65" thickBot="1" x14ac:dyDescent="0.5">
      <c r="A24" s="12"/>
      <c r="D24" s="21"/>
      <c r="E24" s="22">
        <v>12</v>
      </c>
      <c r="F24" s="22">
        <v>9</v>
      </c>
      <c r="G24" s="22">
        <v>20</v>
      </c>
      <c r="H24" s="22">
        <v>9</v>
      </c>
      <c r="I24" s="23">
        <v>22</v>
      </c>
      <c r="N24" s="6"/>
      <c r="O24" s="6"/>
    </row>
    <row r="25" spans="1:18" ht="14.65" thickBot="1" x14ac:dyDescent="0.5">
      <c r="A25" s="12"/>
      <c r="D25" s="7"/>
      <c r="E25" s="8">
        <f>SUM(E17*E24)</f>
        <v>360</v>
      </c>
      <c r="F25" s="8">
        <f t="shared" ref="F25:I25" si="1">SUM(F17*F24)</f>
        <v>0</v>
      </c>
      <c r="G25" s="8">
        <f t="shared" si="1"/>
        <v>0</v>
      </c>
      <c r="H25" s="8">
        <f t="shared" si="1"/>
        <v>171</v>
      </c>
      <c r="I25" s="20">
        <f t="shared" si="1"/>
        <v>0</v>
      </c>
      <c r="L25" s="15" t="s">
        <v>17</v>
      </c>
      <c r="M25" s="174">
        <f>SUM(E25:I25)</f>
        <v>531</v>
      </c>
      <c r="N25" s="175"/>
      <c r="O25" s="176"/>
    </row>
    <row r="26" spans="1:18" ht="14.65" thickBot="1" x14ac:dyDescent="0.5">
      <c r="A26" s="12"/>
      <c r="M26" s="168"/>
      <c r="N26" s="168"/>
      <c r="O26" s="169"/>
    </row>
    <row r="27" spans="1:18" ht="14.65" thickBot="1" x14ac:dyDescent="0.5">
      <c r="A27" s="12"/>
      <c r="L27" s="15" t="s">
        <v>14</v>
      </c>
      <c r="M27" s="172" t="s">
        <v>16</v>
      </c>
      <c r="N27" s="172"/>
      <c r="O27" s="173"/>
    </row>
    <row r="28" spans="1:18" ht="14.65" thickBot="1" x14ac:dyDescent="0.5">
      <c r="A28" s="16" t="s">
        <v>10</v>
      </c>
      <c r="B28" s="17">
        <f>SUM(B18:B26)</f>
        <v>100</v>
      </c>
      <c r="C28" s="18">
        <f>SUM(C18:C26)</f>
        <v>0</v>
      </c>
      <c r="D28" s="9"/>
      <c r="E28" s="9"/>
      <c r="F28" s="9"/>
      <c r="G28" s="9"/>
      <c r="H28" s="9"/>
      <c r="I28" s="9"/>
      <c r="J28" s="9"/>
      <c r="K28" s="9"/>
      <c r="L28" s="15">
        <f>SUM(B28:C28)</f>
        <v>100</v>
      </c>
      <c r="M28" s="170">
        <f>SUM(M25+L28)</f>
        <v>631</v>
      </c>
      <c r="N28" s="170"/>
      <c r="O28" s="171"/>
    </row>
    <row r="29" spans="1:18" ht="57.75" customHeight="1" thickBot="1" x14ac:dyDescent="0.5">
      <c r="A29" s="2" t="s">
        <v>46</v>
      </c>
      <c r="Q29" s="168"/>
      <c r="R29" s="168"/>
    </row>
    <row r="30" spans="1:18" x14ac:dyDescent="0.45">
      <c r="A30" s="165" t="s">
        <v>32</v>
      </c>
      <c r="B30" s="166"/>
      <c r="C30" s="167"/>
      <c r="D30" s="3" t="s">
        <v>19</v>
      </c>
      <c r="E30" s="3" t="s">
        <v>18</v>
      </c>
      <c r="F30" s="3" t="s">
        <v>15</v>
      </c>
      <c r="G30" s="3" t="s">
        <v>4</v>
      </c>
      <c r="H30" s="3" t="s">
        <v>11</v>
      </c>
      <c r="I30" s="4" t="s">
        <v>5</v>
      </c>
      <c r="J30" s="11"/>
      <c r="K30" s="3" t="s">
        <v>6</v>
      </c>
      <c r="L30" s="3" t="s">
        <v>2</v>
      </c>
      <c r="M30" s="3"/>
      <c r="N30" s="4" t="s">
        <v>7</v>
      </c>
      <c r="O30" s="4" t="s">
        <v>7</v>
      </c>
    </row>
    <row r="31" spans="1:18" x14ac:dyDescent="0.45">
      <c r="A31" s="5" t="s">
        <v>0</v>
      </c>
      <c r="B31" s="1" t="s">
        <v>1</v>
      </c>
      <c r="C31" s="19" t="s">
        <v>8</v>
      </c>
      <c r="D31">
        <v>0</v>
      </c>
      <c r="E31">
        <v>39</v>
      </c>
      <c r="H31">
        <v>39</v>
      </c>
      <c r="I31" s="6"/>
      <c r="J31" s="12"/>
      <c r="N31" s="6"/>
      <c r="O31" s="6"/>
    </row>
    <row r="32" spans="1:18" x14ac:dyDescent="0.45">
      <c r="A32" s="5" t="s">
        <v>20</v>
      </c>
      <c r="B32" s="1">
        <v>20</v>
      </c>
      <c r="C32" s="19"/>
      <c r="I32" s="6"/>
      <c r="J32" s="12"/>
      <c r="N32" s="6"/>
      <c r="O32" s="6"/>
    </row>
    <row r="33" spans="1:18" x14ac:dyDescent="0.45">
      <c r="A33" s="5"/>
      <c r="B33" s="1"/>
      <c r="C33" s="19"/>
      <c r="I33" s="6"/>
      <c r="J33" s="12"/>
      <c r="N33" s="6"/>
      <c r="O33" s="6"/>
    </row>
    <row r="34" spans="1:18" x14ac:dyDescent="0.45">
      <c r="A34" s="5"/>
      <c r="B34" s="1"/>
      <c r="C34" s="19"/>
      <c r="I34" s="6"/>
      <c r="J34" s="12"/>
      <c r="N34" s="6"/>
      <c r="O34" s="6"/>
    </row>
    <row r="35" spans="1:18" x14ac:dyDescent="0.45">
      <c r="A35" s="5"/>
      <c r="B35" s="1"/>
      <c r="C35" s="19"/>
      <c r="I35" s="6"/>
      <c r="J35" s="12"/>
      <c r="N35" s="6"/>
      <c r="O35" s="6"/>
    </row>
    <row r="36" spans="1:18" x14ac:dyDescent="0.45">
      <c r="A36" s="5"/>
      <c r="B36" s="1"/>
      <c r="C36" s="19"/>
      <c r="I36" s="6"/>
      <c r="J36" s="12"/>
      <c r="N36" s="6"/>
      <c r="O36" s="6"/>
    </row>
    <row r="37" spans="1:18" ht="14.65" thickBot="1" x14ac:dyDescent="0.5">
      <c r="A37" s="7"/>
      <c r="B37" s="8"/>
      <c r="C37" s="20"/>
      <c r="I37" s="6"/>
      <c r="J37" s="13"/>
      <c r="K37" s="9"/>
      <c r="L37" s="9"/>
      <c r="M37" s="9"/>
      <c r="N37" s="10"/>
      <c r="O37" s="10"/>
    </row>
    <row r="38" spans="1:18" ht="14.65" thickBot="1" x14ac:dyDescent="0.5">
      <c r="A38" s="12"/>
      <c r="D38" s="21"/>
      <c r="E38" s="22">
        <v>12</v>
      </c>
      <c r="F38" s="22">
        <v>9</v>
      </c>
      <c r="G38" s="22">
        <v>20</v>
      </c>
      <c r="H38" s="22">
        <v>9</v>
      </c>
      <c r="I38" s="23">
        <v>22</v>
      </c>
      <c r="N38" s="6"/>
      <c r="O38" s="6"/>
    </row>
    <row r="39" spans="1:18" ht="14.65" thickBot="1" x14ac:dyDescent="0.5">
      <c r="A39" s="12"/>
      <c r="D39" s="7"/>
      <c r="E39" s="8">
        <f>SUM(E31*E38)</f>
        <v>468</v>
      </c>
      <c r="F39" s="8">
        <f t="shared" ref="F39:I39" si="2">SUM(F31*F38)</f>
        <v>0</v>
      </c>
      <c r="G39" s="8">
        <f t="shared" si="2"/>
        <v>0</v>
      </c>
      <c r="H39" s="8">
        <f t="shared" si="2"/>
        <v>351</v>
      </c>
      <c r="I39" s="20">
        <f t="shared" si="2"/>
        <v>0</v>
      </c>
      <c r="L39" s="15" t="s">
        <v>17</v>
      </c>
      <c r="M39" s="174">
        <f>SUM(E39:I39)</f>
        <v>819</v>
      </c>
      <c r="N39" s="175"/>
      <c r="O39" s="176"/>
    </row>
    <row r="40" spans="1:18" ht="14.65" thickBot="1" x14ac:dyDescent="0.5">
      <c r="A40" s="12"/>
      <c r="M40" s="168"/>
      <c r="N40" s="168"/>
      <c r="O40" s="169"/>
    </row>
    <row r="41" spans="1:18" ht="14.65" thickBot="1" x14ac:dyDescent="0.5">
      <c r="A41" s="12"/>
      <c r="L41" s="15" t="s">
        <v>14</v>
      </c>
      <c r="M41" s="172" t="s">
        <v>16</v>
      </c>
      <c r="N41" s="172"/>
      <c r="O41" s="173"/>
    </row>
    <row r="42" spans="1:18" ht="14.65" thickBot="1" x14ac:dyDescent="0.5">
      <c r="A42" s="16" t="s">
        <v>10</v>
      </c>
      <c r="B42" s="17">
        <f>SUM(B32:B40)</f>
        <v>20</v>
      </c>
      <c r="C42" s="18">
        <f>SUM(C32:C40)</f>
        <v>0</v>
      </c>
      <c r="D42" s="9"/>
      <c r="E42" s="9"/>
      <c r="F42" s="9"/>
      <c r="G42" s="9"/>
      <c r="H42" s="9"/>
      <c r="I42" s="9"/>
      <c r="J42" s="9"/>
      <c r="K42" s="9"/>
      <c r="L42" s="15">
        <f>SUM(B42:C42)</f>
        <v>20</v>
      </c>
      <c r="M42" s="170">
        <f>SUM(M39+L42)</f>
        <v>839</v>
      </c>
      <c r="N42" s="170"/>
      <c r="O42" s="171"/>
    </row>
    <row r="43" spans="1:18" ht="57.75" customHeight="1" thickBot="1" x14ac:dyDescent="0.5">
      <c r="A43" t="s">
        <v>45</v>
      </c>
      <c r="Q43" s="168"/>
      <c r="R43" s="168"/>
    </row>
    <row r="44" spans="1:18" x14ac:dyDescent="0.45">
      <c r="A44" s="165" t="s">
        <v>31</v>
      </c>
      <c r="B44" s="166"/>
      <c r="C44" s="167"/>
      <c r="D44" s="3" t="s">
        <v>19</v>
      </c>
      <c r="E44" s="3" t="s">
        <v>18</v>
      </c>
      <c r="F44" s="3"/>
      <c r="G44" s="3" t="s">
        <v>4</v>
      </c>
      <c r="H44" s="3" t="s">
        <v>11</v>
      </c>
      <c r="I44" s="4" t="s">
        <v>5</v>
      </c>
      <c r="J44" s="11"/>
      <c r="K44" s="3" t="s">
        <v>6</v>
      </c>
      <c r="L44" s="3" t="s">
        <v>2</v>
      </c>
      <c r="M44" s="3"/>
      <c r="N44" s="4" t="s">
        <v>7</v>
      </c>
      <c r="O44" s="4" t="s">
        <v>7</v>
      </c>
    </row>
    <row r="45" spans="1:18" x14ac:dyDescent="0.45">
      <c r="A45" s="5" t="s">
        <v>0</v>
      </c>
      <c r="B45" s="1" t="s">
        <v>1</v>
      </c>
      <c r="C45" s="19" t="s">
        <v>8</v>
      </c>
      <c r="D45">
        <v>0</v>
      </c>
      <c r="E45">
        <v>10</v>
      </c>
      <c r="H45">
        <v>20</v>
      </c>
      <c r="I45" s="6"/>
      <c r="J45" s="12"/>
      <c r="N45" s="6"/>
      <c r="O45" s="6"/>
    </row>
    <row r="46" spans="1:18" x14ac:dyDescent="0.45">
      <c r="A46" s="5" t="s">
        <v>23</v>
      </c>
      <c r="B46" s="1">
        <v>70</v>
      </c>
      <c r="C46" s="19"/>
      <c r="I46" s="6"/>
      <c r="J46" s="12"/>
      <c r="N46" s="6"/>
      <c r="O46" s="6"/>
    </row>
    <row r="47" spans="1:18" x14ac:dyDescent="0.45">
      <c r="A47" s="5" t="s">
        <v>13</v>
      </c>
      <c r="B47" s="1">
        <v>120</v>
      </c>
      <c r="C47" s="19"/>
      <c r="I47" s="6"/>
      <c r="J47" s="12"/>
      <c r="N47" s="6"/>
      <c r="O47" s="6"/>
    </row>
    <row r="48" spans="1:18" x14ac:dyDescent="0.45">
      <c r="A48" s="5" t="s">
        <v>24</v>
      </c>
      <c r="B48" s="1">
        <v>100</v>
      </c>
      <c r="C48" s="19"/>
      <c r="I48" s="6"/>
      <c r="J48" s="12"/>
      <c r="N48" s="6"/>
      <c r="O48" s="6"/>
    </row>
    <row r="49" spans="1:18" x14ac:dyDescent="0.45">
      <c r="A49" s="5" t="s">
        <v>25</v>
      </c>
      <c r="B49" s="1">
        <v>60</v>
      </c>
      <c r="C49" s="19"/>
      <c r="I49" s="6"/>
      <c r="J49" s="12"/>
      <c r="N49" s="6"/>
      <c r="O49" s="6"/>
    </row>
    <row r="50" spans="1:18" x14ac:dyDescent="0.45">
      <c r="A50" s="5" t="s">
        <v>23</v>
      </c>
      <c r="B50" s="1">
        <v>70</v>
      </c>
      <c r="C50" s="19"/>
      <c r="I50" s="6"/>
      <c r="J50" s="12"/>
      <c r="N50" s="6"/>
      <c r="O50" s="6"/>
    </row>
    <row r="51" spans="1:18" ht="14.65" thickBot="1" x14ac:dyDescent="0.5">
      <c r="A51" s="7" t="s">
        <v>26</v>
      </c>
      <c r="B51" s="8">
        <v>80</v>
      </c>
      <c r="C51" s="20"/>
      <c r="I51" s="6"/>
      <c r="J51" s="13"/>
      <c r="K51" s="9"/>
      <c r="L51" s="9"/>
      <c r="M51" s="9"/>
      <c r="N51" s="10"/>
      <c r="O51" s="10"/>
    </row>
    <row r="52" spans="1:18" ht="14.65" thickBot="1" x14ac:dyDescent="0.5">
      <c r="A52" s="5" t="s">
        <v>27</v>
      </c>
      <c r="B52" s="1">
        <v>70</v>
      </c>
      <c r="C52" s="19"/>
      <c r="I52" s="6"/>
      <c r="J52" s="12"/>
      <c r="N52" s="6"/>
      <c r="O52" s="6"/>
    </row>
    <row r="53" spans="1:18" ht="14.65" thickBot="1" x14ac:dyDescent="0.5">
      <c r="A53" s="12"/>
      <c r="D53" s="21"/>
      <c r="E53" s="22">
        <v>12</v>
      </c>
      <c r="F53" s="22">
        <v>9</v>
      </c>
      <c r="G53" s="22">
        <v>20</v>
      </c>
      <c r="H53" s="22">
        <v>9</v>
      </c>
      <c r="I53" s="23">
        <v>22</v>
      </c>
      <c r="N53" s="6"/>
      <c r="O53" s="6"/>
    </row>
    <row r="54" spans="1:18" ht="14.65" thickBot="1" x14ac:dyDescent="0.5">
      <c r="A54" s="12"/>
      <c r="D54" s="7"/>
      <c r="E54" s="8">
        <f>SUM(E45*E53)</f>
        <v>120</v>
      </c>
      <c r="F54" s="8">
        <f t="shared" ref="F54:I54" si="3">SUM(F45*F53)</f>
        <v>0</v>
      </c>
      <c r="G54" s="8">
        <f t="shared" si="3"/>
        <v>0</v>
      </c>
      <c r="H54" s="8">
        <f t="shared" si="3"/>
        <v>180</v>
      </c>
      <c r="I54" s="20">
        <f t="shared" si="3"/>
        <v>0</v>
      </c>
      <c r="L54" s="15" t="s">
        <v>61</v>
      </c>
      <c r="M54" s="174">
        <f>SUM(E54:I54)</f>
        <v>300</v>
      </c>
      <c r="N54" s="175"/>
      <c r="O54" s="176"/>
    </row>
    <row r="55" spans="1:18" ht="14.65" thickBot="1" x14ac:dyDescent="0.5">
      <c r="A55" s="12"/>
      <c r="M55" s="168"/>
      <c r="N55" s="168"/>
      <c r="O55" s="169"/>
    </row>
    <row r="56" spans="1:18" ht="14.65" thickBot="1" x14ac:dyDescent="0.5">
      <c r="A56" s="12"/>
      <c r="L56" s="15" t="s">
        <v>60</v>
      </c>
      <c r="M56" s="172" t="s">
        <v>16</v>
      </c>
      <c r="N56" s="172"/>
      <c r="O56" s="173"/>
    </row>
    <row r="57" spans="1:18" ht="14.65" thickBot="1" x14ac:dyDescent="0.5">
      <c r="A57" s="16" t="s">
        <v>10</v>
      </c>
      <c r="B57" s="17">
        <f>SUM(B46:B55)</f>
        <v>570</v>
      </c>
      <c r="C57" s="18">
        <f>SUM(C46:C55)</f>
        <v>0</v>
      </c>
      <c r="D57" s="9"/>
      <c r="E57" s="9"/>
      <c r="F57" s="9"/>
      <c r="G57" s="9"/>
      <c r="H57" s="9"/>
      <c r="I57" s="9"/>
      <c r="J57" s="9"/>
      <c r="K57" s="9"/>
      <c r="L57" s="15">
        <f>SUM(B57:C57)</f>
        <v>570</v>
      </c>
      <c r="M57" s="170">
        <f>SUM(M54+L57)</f>
        <v>870</v>
      </c>
      <c r="N57" s="170"/>
      <c r="O57" s="171"/>
    </row>
    <row r="58" spans="1:18" ht="57.75" customHeight="1" thickBot="1" x14ac:dyDescent="0.5">
      <c r="A58" t="s">
        <v>47</v>
      </c>
      <c r="Q58" s="168"/>
      <c r="R58" s="168"/>
    </row>
    <row r="59" spans="1:18" ht="14.65" thickBot="1" x14ac:dyDescent="0.5">
      <c r="A59" s="142" t="s">
        <v>35</v>
      </c>
      <c r="B59" s="143"/>
      <c r="C59" s="143"/>
      <c r="D59" s="48" t="s">
        <v>51</v>
      </c>
      <c r="E59" s="48" t="s">
        <v>18</v>
      </c>
      <c r="F59" s="48" t="s">
        <v>28</v>
      </c>
      <c r="G59" s="48" t="s">
        <v>4</v>
      </c>
      <c r="H59" s="48" t="s">
        <v>11</v>
      </c>
      <c r="I59" s="48" t="s">
        <v>5</v>
      </c>
      <c r="J59" s="53" t="s">
        <v>56</v>
      </c>
      <c r="K59" s="54" t="s">
        <v>57</v>
      </c>
      <c r="L59" s="54" t="s">
        <v>58</v>
      </c>
      <c r="M59" s="54" t="s">
        <v>64</v>
      </c>
      <c r="N59" s="54" t="s">
        <v>59</v>
      </c>
      <c r="O59" s="54" t="s">
        <v>62</v>
      </c>
    </row>
    <row r="60" spans="1:18" x14ac:dyDescent="0.45">
      <c r="A60" s="28" t="s">
        <v>0</v>
      </c>
      <c r="B60" s="29" t="s">
        <v>1</v>
      </c>
      <c r="C60" s="38" t="s">
        <v>8</v>
      </c>
      <c r="D60" s="40" t="s">
        <v>50</v>
      </c>
      <c r="E60" s="51">
        <v>4</v>
      </c>
      <c r="F60" s="51"/>
      <c r="G60" s="51"/>
      <c r="H60" s="51">
        <v>7.5</v>
      </c>
      <c r="I60" s="52">
        <v>7.5</v>
      </c>
      <c r="J60" s="55">
        <v>8</v>
      </c>
      <c r="K60" s="56">
        <v>3.5</v>
      </c>
      <c r="L60" s="56">
        <v>4</v>
      </c>
      <c r="M60" s="56">
        <v>3.5</v>
      </c>
      <c r="N60" s="56"/>
      <c r="O60" s="57"/>
    </row>
    <row r="61" spans="1:18" x14ac:dyDescent="0.45">
      <c r="A61" s="28" t="s">
        <v>30</v>
      </c>
      <c r="B61" s="29">
        <v>100</v>
      </c>
      <c r="C61" s="38"/>
      <c r="D61" s="49" t="s">
        <v>52</v>
      </c>
      <c r="E61" s="47">
        <v>2</v>
      </c>
      <c r="F61" s="47"/>
      <c r="G61" s="47"/>
      <c r="H61" s="47">
        <v>4</v>
      </c>
      <c r="I61" s="50">
        <v>2</v>
      </c>
      <c r="J61" s="55"/>
      <c r="K61" s="56">
        <v>6</v>
      </c>
      <c r="L61" s="56">
        <v>2</v>
      </c>
      <c r="M61" s="56"/>
      <c r="N61" s="56"/>
      <c r="O61" s="57"/>
    </row>
    <row r="62" spans="1:18" x14ac:dyDescent="0.45">
      <c r="A62" s="28" t="s">
        <v>29</v>
      </c>
      <c r="B62" s="29">
        <v>200</v>
      </c>
      <c r="C62" s="38"/>
      <c r="D62" s="49" t="s">
        <v>53</v>
      </c>
      <c r="E62" s="47"/>
      <c r="F62" s="47"/>
      <c r="G62" s="47"/>
      <c r="H62" s="47"/>
      <c r="I62" s="50"/>
      <c r="J62" s="55"/>
      <c r="K62" s="56"/>
      <c r="L62" s="56"/>
      <c r="M62" s="56"/>
      <c r="N62" s="56"/>
      <c r="O62" s="57"/>
    </row>
    <row r="63" spans="1:18" x14ac:dyDescent="0.45">
      <c r="A63" s="28" t="s">
        <v>65</v>
      </c>
      <c r="B63" s="29">
        <v>140</v>
      </c>
      <c r="C63" s="38"/>
      <c r="D63" s="49" t="s">
        <v>54</v>
      </c>
      <c r="E63" s="47"/>
      <c r="F63" s="47"/>
      <c r="G63" s="47"/>
      <c r="H63" s="47"/>
      <c r="I63" s="50"/>
      <c r="J63" s="55"/>
      <c r="K63" s="56"/>
      <c r="L63" s="56"/>
      <c r="M63" s="56"/>
      <c r="N63" s="56"/>
      <c r="O63" s="57"/>
    </row>
    <row r="64" spans="1:18" ht="14.65" thickBot="1" x14ac:dyDescent="0.5">
      <c r="A64" s="28" t="s">
        <v>66</v>
      </c>
      <c r="B64" s="29">
        <v>90</v>
      </c>
      <c r="C64" s="38"/>
      <c r="D64" s="43" t="s">
        <v>55</v>
      </c>
      <c r="E64" s="44"/>
      <c r="F64" s="44"/>
      <c r="G64" s="44"/>
      <c r="H64" s="44"/>
      <c r="I64" s="45"/>
      <c r="J64" s="55"/>
      <c r="K64" s="56"/>
      <c r="L64" s="56"/>
      <c r="M64" s="56"/>
      <c r="N64" s="56"/>
      <c r="O64" s="57"/>
    </row>
    <row r="65" spans="1:18" ht="14.65" thickBot="1" x14ac:dyDescent="0.5">
      <c r="A65" s="28" t="s">
        <v>69</v>
      </c>
      <c r="B65" s="29"/>
      <c r="C65" s="38"/>
      <c r="D65" s="156"/>
      <c r="E65" s="157"/>
      <c r="F65" s="157"/>
      <c r="G65" s="157"/>
      <c r="H65" s="157"/>
      <c r="I65" s="158"/>
      <c r="J65" s="39"/>
      <c r="K65" s="29"/>
      <c r="L65" s="29"/>
      <c r="M65" s="29"/>
      <c r="N65" s="29"/>
      <c r="O65" s="30"/>
    </row>
    <row r="66" spans="1:18" x14ac:dyDescent="0.45">
      <c r="A66" s="28"/>
      <c r="B66" s="29"/>
      <c r="C66" s="38"/>
      <c r="D66" s="40" t="s">
        <v>2</v>
      </c>
      <c r="E66" s="41">
        <v>12</v>
      </c>
      <c r="F66" s="41">
        <v>16</v>
      </c>
      <c r="G66" s="41">
        <v>20</v>
      </c>
      <c r="H66" s="41">
        <v>9</v>
      </c>
      <c r="I66" s="42">
        <v>22</v>
      </c>
      <c r="J66" s="39"/>
      <c r="K66" s="29"/>
      <c r="L66" s="29"/>
      <c r="M66" s="29"/>
      <c r="N66" s="29"/>
      <c r="O66" s="30"/>
    </row>
    <row r="67" spans="1:18" ht="14.65" thickBot="1" x14ac:dyDescent="0.5">
      <c r="A67" s="31"/>
      <c r="B67" s="32"/>
      <c r="C67" s="37"/>
      <c r="D67" s="43" t="s">
        <v>7</v>
      </c>
      <c r="E67" s="46">
        <f>SUM(E60:E64)*E66</f>
        <v>72</v>
      </c>
      <c r="F67" s="46">
        <f t="shared" ref="F67:G67" si="4">SUM(F60:F64)*F66</f>
        <v>0</v>
      </c>
      <c r="G67" s="46">
        <f t="shared" si="4"/>
        <v>0</v>
      </c>
      <c r="H67" s="46">
        <f>SUM(H60:H64)*H66</f>
        <v>103.5</v>
      </c>
      <c r="I67" s="45">
        <f>SUM(I60:I64)*I66</f>
        <v>209</v>
      </c>
      <c r="J67" s="36"/>
      <c r="K67" s="32"/>
      <c r="L67" s="32"/>
      <c r="M67" s="8"/>
      <c r="N67" s="8"/>
      <c r="O67" s="10"/>
    </row>
    <row r="68" spans="1:18" ht="14.65" thickBot="1" x14ac:dyDescent="0.5">
      <c r="A68" s="25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4" t="s">
        <v>61</v>
      </c>
      <c r="M68" s="144">
        <f>SUM(E67:I67)</f>
        <v>384.5</v>
      </c>
      <c r="N68" s="145"/>
      <c r="O68" s="146"/>
    </row>
    <row r="69" spans="1:18" ht="14.65" thickBot="1" x14ac:dyDescent="0.5">
      <c r="A69" s="25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147"/>
      <c r="N69" s="147"/>
      <c r="O69" s="148"/>
    </row>
    <row r="70" spans="1:18" ht="14.65" thickBot="1" x14ac:dyDescent="0.5">
      <c r="A70" s="25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4" t="s">
        <v>60</v>
      </c>
      <c r="M70" s="149" t="s">
        <v>63</v>
      </c>
      <c r="N70" s="150"/>
      <c r="O70" s="151"/>
    </row>
    <row r="71" spans="1:18" ht="14.65" thickBot="1" x14ac:dyDescent="0.5">
      <c r="A71" s="33" t="s">
        <v>10</v>
      </c>
      <c r="B71" s="34">
        <f>SUM(B61:B69)</f>
        <v>530</v>
      </c>
      <c r="C71" s="35">
        <f>SUM(C61:C69)</f>
        <v>0</v>
      </c>
      <c r="D71" s="27"/>
      <c r="E71" s="27"/>
      <c r="F71" s="27"/>
      <c r="G71" s="27"/>
      <c r="H71" s="27"/>
      <c r="I71" s="27"/>
      <c r="J71" s="27"/>
      <c r="K71" s="27"/>
      <c r="L71" s="24">
        <f>SUM(B71:C71)</f>
        <v>530</v>
      </c>
      <c r="M71" s="150">
        <f>SUM(M68+L71)</f>
        <v>914.5</v>
      </c>
      <c r="N71" s="150"/>
      <c r="O71" s="151"/>
    </row>
    <row r="72" spans="1:18" ht="57.75" customHeight="1" x14ac:dyDescent="0.45">
      <c r="Q72" s="168"/>
      <c r="R72" s="168"/>
    </row>
    <row r="73" spans="1:18" ht="25.5" customHeight="1" thickBot="1" x14ac:dyDescent="0.5">
      <c r="Q73" s="168"/>
      <c r="R73" s="168"/>
    </row>
    <row r="74" spans="1:18" ht="14.65" thickBot="1" x14ac:dyDescent="0.5">
      <c r="A74" s="69" t="s">
        <v>41</v>
      </c>
      <c r="B74" s="67" t="s">
        <v>40</v>
      </c>
      <c r="C74" s="68" t="s">
        <v>39</v>
      </c>
      <c r="D74" s="68" t="s">
        <v>42</v>
      </c>
      <c r="E74" s="68" t="s">
        <v>49</v>
      </c>
      <c r="F74" s="70"/>
      <c r="G74" s="70"/>
      <c r="H74" s="152" t="s">
        <v>9</v>
      </c>
      <c r="I74" s="153"/>
      <c r="J74" s="153"/>
      <c r="K74" s="153"/>
      <c r="L74" s="153">
        <f>SUM(M14+M28+M42+M57+M71)</f>
        <v>3924.5</v>
      </c>
      <c r="M74" s="153"/>
      <c r="N74" s="153"/>
      <c r="O74" s="159"/>
    </row>
    <row r="75" spans="1:18" ht="14.65" thickBot="1" x14ac:dyDescent="0.5">
      <c r="A75" s="60" t="s">
        <v>85</v>
      </c>
      <c r="B75" s="59">
        <v>400</v>
      </c>
      <c r="C75" s="60">
        <v>1</v>
      </c>
      <c r="D75" s="60">
        <f>SUM(B75*C75)</f>
        <v>400</v>
      </c>
      <c r="E75" s="60"/>
      <c r="F75" s="71"/>
      <c r="G75" s="71"/>
      <c r="H75" s="154"/>
      <c r="I75" s="155"/>
      <c r="J75" s="155"/>
      <c r="K75" s="155"/>
      <c r="L75" s="155"/>
      <c r="M75" s="155"/>
      <c r="N75" s="155"/>
      <c r="O75" s="160"/>
    </row>
    <row r="76" spans="1:18" x14ac:dyDescent="0.45">
      <c r="A76" s="60" t="s">
        <v>37</v>
      </c>
      <c r="B76" s="59">
        <v>90</v>
      </c>
      <c r="C76" s="60">
        <v>4</v>
      </c>
      <c r="D76" s="60">
        <f t="shared" ref="D76:D92" si="5">SUM(B76*C76)</f>
        <v>360</v>
      </c>
      <c r="E76" s="60"/>
      <c r="F76" s="71"/>
      <c r="G76" s="71"/>
      <c r="H76" s="58"/>
      <c r="I76" s="59"/>
      <c r="J76" s="59"/>
      <c r="K76" s="59"/>
      <c r="L76" s="59"/>
      <c r="M76" s="59"/>
      <c r="N76" s="59"/>
      <c r="O76" s="61"/>
    </row>
    <row r="77" spans="1:18" x14ac:dyDescent="0.45">
      <c r="A77" s="60" t="s">
        <v>38</v>
      </c>
      <c r="B77" s="59">
        <v>380</v>
      </c>
      <c r="C77" s="60">
        <v>6</v>
      </c>
      <c r="D77" s="60">
        <f t="shared" si="5"/>
        <v>2280</v>
      </c>
      <c r="E77" s="60"/>
      <c r="F77" s="71"/>
      <c r="G77" s="71"/>
      <c r="H77" s="58"/>
      <c r="I77" s="59"/>
      <c r="J77" s="59"/>
      <c r="K77" s="59"/>
      <c r="L77" s="59"/>
      <c r="M77" s="59"/>
      <c r="N77" s="59"/>
      <c r="O77" s="61"/>
    </row>
    <row r="78" spans="1:18" x14ac:dyDescent="0.45">
      <c r="A78" s="60" t="s">
        <v>26</v>
      </c>
      <c r="B78" s="59">
        <v>268</v>
      </c>
      <c r="C78" s="60">
        <v>1</v>
      </c>
      <c r="D78" s="60">
        <f t="shared" si="5"/>
        <v>268</v>
      </c>
      <c r="E78" s="60"/>
      <c r="F78" s="71"/>
      <c r="G78" s="71"/>
      <c r="H78" s="58"/>
      <c r="I78" s="76" t="s">
        <v>71</v>
      </c>
      <c r="J78" s="76"/>
      <c r="K78" s="76"/>
      <c r="L78" s="76"/>
      <c r="M78" s="59"/>
      <c r="N78" s="59"/>
      <c r="O78" s="61"/>
    </row>
    <row r="79" spans="1:18" ht="20.25" customHeight="1" x14ac:dyDescent="0.45">
      <c r="A79" s="60" t="s">
        <v>68</v>
      </c>
      <c r="B79" s="59">
        <v>80</v>
      </c>
      <c r="C79" s="60">
        <v>3</v>
      </c>
      <c r="D79" s="60">
        <f t="shared" ref="D79" si="6">SUM(B79*C79)</f>
        <v>240</v>
      </c>
      <c r="E79" s="60"/>
      <c r="F79" s="71"/>
      <c r="G79" s="71"/>
      <c r="H79" s="58"/>
      <c r="I79" s="76" t="s">
        <v>72</v>
      </c>
      <c r="J79" s="76" t="s">
        <v>73</v>
      </c>
      <c r="K79" s="76" t="s">
        <v>74</v>
      </c>
      <c r="L79" s="77"/>
      <c r="M79" s="59"/>
      <c r="N79" s="59"/>
      <c r="O79" s="61"/>
    </row>
    <row r="80" spans="1:18" ht="20.25" customHeight="1" x14ac:dyDescent="0.45">
      <c r="A80" s="60" t="s">
        <v>78</v>
      </c>
      <c r="B80" s="59">
        <v>18</v>
      </c>
      <c r="C80" s="60">
        <v>24</v>
      </c>
      <c r="D80" s="60">
        <f t="shared" ref="D80" si="7">SUM(B80*C80)</f>
        <v>432</v>
      </c>
      <c r="E80" s="60"/>
      <c r="F80" s="71"/>
      <c r="G80" s="71"/>
      <c r="H80" s="58"/>
      <c r="I80" s="76" t="s">
        <v>72</v>
      </c>
      <c r="J80" s="76" t="s">
        <v>73</v>
      </c>
      <c r="K80" s="76" t="s">
        <v>74</v>
      </c>
      <c r="L80" s="77" t="s">
        <v>104</v>
      </c>
      <c r="M80" s="59"/>
      <c r="N80" s="59"/>
      <c r="O80" s="61"/>
    </row>
    <row r="81" spans="1:15" ht="20.25" customHeight="1" x14ac:dyDescent="0.45">
      <c r="A81" s="60" t="s">
        <v>70</v>
      </c>
      <c r="B81" s="59">
        <v>180</v>
      </c>
      <c r="C81" s="60">
        <v>1</v>
      </c>
      <c r="D81" s="60">
        <f t="shared" ref="D81" si="8">SUM(B81*C81)</f>
        <v>180</v>
      </c>
      <c r="E81" s="60"/>
      <c r="F81" s="71"/>
      <c r="G81" s="71"/>
      <c r="H81" s="58"/>
      <c r="I81" s="118"/>
      <c r="J81" s="119"/>
      <c r="K81" s="76"/>
      <c r="L81" s="78"/>
      <c r="M81" s="74"/>
      <c r="N81" s="59"/>
      <c r="O81" s="61"/>
    </row>
    <row r="82" spans="1:15" ht="20.25" customHeight="1" x14ac:dyDescent="0.45">
      <c r="A82" s="60" t="s">
        <v>105</v>
      </c>
      <c r="B82" s="59">
        <v>640</v>
      </c>
      <c r="C82" s="60">
        <v>1</v>
      </c>
      <c r="D82" s="60">
        <f t="shared" ref="D82" si="9">SUM(B82*C82)</f>
        <v>640</v>
      </c>
      <c r="E82" s="60"/>
      <c r="F82" s="71"/>
      <c r="G82" s="71"/>
      <c r="H82" s="58"/>
      <c r="I82" s="118">
        <v>5850</v>
      </c>
      <c r="J82" s="119">
        <v>44868</v>
      </c>
      <c r="K82" s="76">
        <v>15</v>
      </c>
      <c r="L82" s="78">
        <f>SUM(I82:I85)</f>
        <v>14920</v>
      </c>
      <c r="M82" s="74"/>
      <c r="N82" s="59"/>
      <c r="O82" s="61"/>
    </row>
    <row r="83" spans="1:15" ht="20.25" customHeight="1" x14ac:dyDescent="0.45">
      <c r="A83" s="60" t="s">
        <v>115</v>
      </c>
      <c r="B83" s="59">
        <v>740</v>
      </c>
      <c r="C83" s="60">
        <v>1</v>
      </c>
      <c r="D83" s="60">
        <f t="shared" ref="D83" si="10">SUM(B83*C83)</f>
        <v>740</v>
      </c>
      <c r="E83" s="60"/>
      <c r="F83" s="71"/>
      <c r="G83" s="71"/>
      <c r="H83" s="58"/>
      <c r="I83" s="118">
        <v>5850</v>
      </c>
      <c r="J83" s="119">
        <v>44868</v>
      </c>
      <c r="K83" s="76">
        <v>15</v>
      </c>
      <c r="L83" s="78">
        <f>SUM(I83:I86)</f>
        <v>9070</v>
      </c>
      <c r="M83" s="74"/>
      <c r="N83" s="59"/>
      <c r="O83" s="61"/>
    </row>
    <row r="84" spans="1:15" ht="16.899999999999999" customHeight="1" x14ac:dyDescent="0.45">
      <c r="A84" s="60" t="s">
        <v>83</v>
      </c>
      <c r="B84" s="59">
        <v>120</v>
      </c>
      <c r="C84" s="60">
        <v>1</v>
      </c>
      <c r="D84" s="60">
        <f t="shared" si="5"/>
        <v>120</v>
      </c>
      <c r="E84" s="60"/>
      <c r="F84" s="71"/>
      <c r="G84" s="71"/>
      <c r="H84" s="58"/>
      <c r="I84" s="74">
        <v>3220</v>
      </c>
      <c r="J84" s="74" t="s">
        <v>75</v>
      </c>
      <c r="K84" s="74"/>
      <c r="L84" s="79"/>
      <c r="M84" s="74"/>
      <c r="N84" s="74"/>
      <c r="O84" s="75"/>
    </row>
    <row r="85" spans="1:15" ht="14.65" thickBot="1" x14ac:dyDescent="0.5">
      <c r="A85" s="65" t="s">
        <v>80</v>
      </c>
      <c r="B85" s="64">
        <v>340</v>
      </c>
      <c r="C85" s="65">
        <v>1</v>
      </c>
      <c r="D85" s="65">
        <f t="shared" si="5"/>
        <v>340</v>
      </c>
      <c r="E85" s="65"/>
      <c r="F85" s="71"/>
      <c r="G85" s="71"/>
      <c r="H85" s="58"/>
      <c r="I85" s="74"/>
      <c r="J85" s="74"/>
      <c r="K85" s="74"/>
      <c r="L85" s="81"/>
      <c r="M85" s="74"/>
      <c r="N85" s="74"/>
      <c r="O85" s="75"/>
    </row>
    <row r="86" spans="1:15" ht="14.65" thickBot="1" x14ac:dyDescent="0.5">
      <c r="A86" s="65" t="s">
        <v>81</v>
      </c>
      <c r="B86" s="64">
        <v>340</v>
      </c>
      <c r="C86" s="65">
        <v>1</v>
      </c>
      <c r="D86" s="65">
        <f t="shared" ref="D86" si="11">SUM(B86*C86)</f>
        <v>340</v>
      </c>
      <c r="E86" s="65"/>
      <c r="F86" s="71"/>
      <c r="H86" s="58"/>
      <c r="I86" s="74"/>
      <c r="J86" s="117"/>
      <c r="K86" s="74"/>
      <c r="L86" s="81"/>
      <c r="M86" s="74"/>
      <c r="N86" s="74"/>
      <c r="O86" s="75"/>
    </row>
    <row r="87" spans="1:15" ht="14.65" thickBot="1" x14ac:dyDescent="0.5">
      <c r="A87" s="65" t="s">
        <v>79</v>
      </c>
      <c r="B87" s="64">
        <v>248</v>
      </c>
      <c r="C87" s="65">
        <v>1</v>
      </c>
      <c r="D87" s="65">
        <f t="shared" ref="D87" si="12">SUM(B87*C87)</f>
        <v>248</v>
      </c>
      <c r="E87" s="65"/>
      <c r="F87" s="71"/>
      <c r="G87" s="71"/>
      <c r="H87" s="58"/>
      <c r="I87" s="74"/>
      <c r="J87" s="74"/>
      <c r="K87" s="74"/>
      <c r="L87" s="81"/>
      <c r="M87" s="74"/>
      <c r="N87" s="74"/>
      <c r="O87" s="75"/>
    </row>
    <row r="88" spans="1:15" ht="14.65" thickBot="1" x14ac:dyDescent="0.5">
      <c r="A88" s="65" t="s">
        <v>82</v>
      </c>
      <c r="B88" s="64">
        <v>70</v>
      </c>
      <c r="C88" s="65">
        <v>1</v>
      </c>
      <c r="D88" s="65">
        <f t="shared" ref="D88" si="13">SUM(B88*C88)</f>
        <v>70</v>
      </c>
      <c r="E88" s="65"/>
      <c r="F88" s="71"/>
      <c r="G88" s="71"/>
      <c r="H88" s="58"/>
      <c r="I88" s="74"/>
      <c r="J88" s="74"/>
      <c r="K88" s="74"/>
      <c r="L88" s="81"/>
      <c r="M88" s="74"/>
      <c r="N88" s="74"/>
      <c r="O88" s="75"/>
    </row>
    <row r="89" spans="1:15" ht="14.65" thickBot="1" x14ac:dyDescent="0.5">
      <c r="A89" s="84" t="s">
        <v>77</v>
      </c>
      <c r="B89" s="85">
        <v>-200</v>
      </c>
      <c r="C89" s="84">
        <v>1</v>
      </c>
      <c r="D89" s="84">
        <f>SUM(B89*C89)</f>
        <v>-200</v>
      </c>
      <c r="E89" s="65"/>
      <c r="F89" s="71"/>
      <c r="G89" s="71"/>
      <c r="H89" s="58"/>
      <c r="I89" s="74"/>
      <c r="J89" s="74"/>
      <c r="K89" s="74"/>
      <c r="L89" s="81" t="s">
        <v>76</v>
      </c>
      <c r="M89" s="74"/>
      <c r="N89" s="74"/>
      <c r="O89" s="75"/>
    </row>
    <row r="90" spans="1:15" ht="33.75" customHeight="1" x14ac:dyDescent="0.45">
      <c r="A90" s="60" t="s">
        <v>67</v>
      </c>
      <c r="B90" s="59">
        <v>50</v>
      </c>
      <c r="C90" s="82">
        <v>56</v>
      </c>
      <c r="D90" s="60">
        <f t="shared" si="5"/>
        <v>2800</v>
      </c>
      <c r="E90" s="60"/>
      <c r="F90" s="71"/>
      <c r="G90" s="71"/>
      <c r="H90" s="58"/>
      <c r="I90" s="74"/>
      <c r="J90" s="74"/>
      <c r="K90" s="74"/>
      <c r="L90" s="80">
        <v>7495.86</v>
      </c>
      <c r="M90" s="74"/>
      <c r="N90" s="74"/>
      <c r="O90" s="75"/>
    </row>
    <row r="91" spans="1:15" ht="28.15" customHeight="1" x14ac:dyDescent="0.45">
      <c r="A91" s="60" t="s">
        <v>43</v>
      </c>
      <c r="B91" s="59">
        <v>50</v>
      </c>
      <c r="C91" s="82">
        <v>70</v>
      </c>
      <c r="D91" s="60">
        <f t="shared" si="5"/>
        <v>3500</v>
      </c>
      <c r="E91" s="60"/>
      <c r="F91" s="71"/>
      <c r="G91" s="71"/>
      <c r="H91" s="58"/>
      <c r="I91" s="74"/>
      <c r="J91" s="74"/>
      <c r="K91" s="74"/>
      <c r="L91" s="62"/>
      <c r="M91" s="74"/>
      <c r="N91" s="74"/>
      <c r="O91" s="75"/>
    </row>
    <row r="92" spans="1:15" ht="39.4" customHeight="1" thickBot="1" x14ac:dyDescent="0.5">
      <c r="A92" s="65" t="s">
        <v>44</v>
      </c>
      <c r="B92" s="64">
        <v>50</v>
      </c>
      <c r="C92" s="83">
        <v>170</v>
      </c>
      <c r="D92" s="65">
        <f t="shared" si="5"/>
        <v>8500</v>
      </c>
      <c r="E92" s="65"/>
      <c r="F92" s="71"/>
      <c r="G92" s="71"/>
      <c r="H92" s="58"/>
      <c r="I92" s="74"/>
      <c r="J92" s="74"/>
      <c r="K92" s="74"/>
      <c r="L92" s="62"/>
      <c r="M92" s="74"/>
      <c r="N92" s="74"/>
      <c r="O92" s="75"/>
    </row>
    <row r="93" spans="1:15" ht="14.65" thickBot="1" x14ac:dyDescent="0.5">
      <c r="A93" s="65" t="s">
        <v>84</v>
      </c>
      <c r="B93" s="64"/>
      <c r="C93" s="65"/>
      <c r="D93" s="65"/>
      <c r="E93" s="65">
        <f>SUM(D75:D93)</f>
        <v>21258</v>
      </c>
      <c r="F93" s="71"/>
      <c r="G93" s="71"/>
      <c r="H93" s="58"/>
      <c r="I93" s="74"/>
      <c r="J93" s="74"/>
      <c r="K93" s="74"/>
      <c r="L93" s="62"/>
      <c r="M93" s="74"/>
      <c r="N93" s="74"/>
      <c r="O93" s="75"/>
    </row>
    <row r="94" spans="1:15" ht="14.65" thickBot="1" x14ac:dyDescent="0.5">
      <c r="A94" s="58"/>
      <c r="B94" s="59"/>
      <c r="C94" s="59"/>
      <c r="D94" s="59"/>
      <c r="E94" s="61"/>
      <c r="F94" s="71"/>
      <c r="G94" s="71"/>
      <c r="H94" s="161" t="s">
        <v>113</v>
      </c>
      <c r="I94" s="162"/>
      <c r="J94" s="161">
        <f>SUM(D95-L90)</f>
        <v>13762.14</v>
      </c>
      <c r="K94" s="162"/>
      <c r="L94" s="113"/>
      <c r="M94" s="114"/>
      <c r="N94" s="59"/>
      <c r="O94" s="61"/>
    </row>
    <row r="95" spans="1:15" x14ac:dyDescent="0.45">
      <c r="A95" s="58"/>
      <c r="B95" s="59"/>
      <c r="C95" s="59" t="s">
        <v>76</v>
      </c>
      <c r="D95" s="138">
        <f>SUM(E93+E79)</f>
        <v>21258</v>
      </c>
      <c r="E95" s="139"/>
      <c r="F95" s="71"/>
      <c r="G95" s="71"/>
      <c r="H95" s="163"/>
      <c r="I95" s="164"/>
      <c r="J95" s="163"/>
      <c r="K95" s="164"/>
      <c r="L95" s="115"/>
      <c r="M95" s="116"/>
      <c r="N95" s="59"/>
      <c r="O95" s="61"/>
    </row>
    <row r="96" spans="1:15" ht="14.65" thickBot="1" x14ac:dyDescent="0.5">
      <c r="A96" s="58"/>
      <c r="B96" s="59"/>
      <c r="C96" s="59"/>
      <c r="D96" s="140"/>
      <c r="E96" s="141"/>
      <c r="F96" s="71"/>
      <c r="G96" s="71"/>
      <c r="H96" s="58"/>
      <c r="I96" s="59"/>
      <c r="J96" s="59"/>
      <c r="K96" s="59"/>
      <c r="L96" s="59"/>
      <c r="M96" s="59"/>
      <c r="N96" s="59"/>
      <c r="O96" s="61"/>
    </row>
    <row r="97" spans="1:15" ht="14.65" thickBot="1" x14ac:dyDescent="0.5">
      <c r="A97" s="63"/>
      <c r="B97" s="64"/>
      <c r="C97" s="64"/>
      <c r="D97" s="64"/>
      <c r="E97" s="66"/>
      <c r="F97" s="72"/>
      <c r="G97" s="73"/>
      <c r="H97" s="63"/>
      <c r="I97" s="64"/>
      <c r="J97" s="64"/>
      <c r="K97" s="64"/>
      <c r="L97" s="64"/>
      <c r="M97" s="64"/>
      <c r="N97" s="64"/>
      <c r="O97" s="66"/>
    </row>
    <row r="101" spans="1:15" ht="61.15" customHeight="1" x14ac:dyDescent="0.65">
      <c r="A101" s="86"/>
    </row>
  </sheetData>
  <mergeCells count="36">
    <mergeCell ref="Q58:R58"/>
    <mergeCell ref="Q43:R43"/>
    <mergeCell ref="Q73:R73"/>
    <mergeCell ref="Q72:R72"/>
    <mergeCell ref="A30:C30"/>
    <mergeCell ref="M39:O39"/>
    <mergeCell ref="M40:O40"/>
    <mergeCell ref="M41:O41"/>
    <mergeCell ref="M42:O42"/>
    <mergeCell ref="M54:O54"/>
    <mergeCell ref="M55:O55"/>
    <mergeCell ref="M56:O56"/>
    <mergeCell ref="M57:O57"/>
    <mergeCell ref="A44:C44"/>
    <mergeCell ref="Q29:R29"/>
    <mergeCell ref="A16:C16"/>
    <mergeCell ref="M25:O25"/>
    <mergeCell ref="M26:O26"/>
    <mergeCell ref="M27:O27"/>
    <mergeCell ref="M28:O28"/>
    <mergeCell ref="A2:C2"/>
    <mergeCell ref="M12:O12"/>
    <mergeCell ref="M14:O14"/>
    <mergeCell ref="M13:O13"/>
    <mergeCell ref="M11:O11"/>
    <mergeCell ref="D95:E96"/>
    <mergeCell ref="A59:C59"/>
    <mergeCell ref="M68:O68"/>
    <mergeCell ref="M69:O69"/>
    <mergeCell ref="M70:O70"/>
    <mergeCell ref="M71:O71"/>
    <mergeCell ref="H74:K75"/>
    <mergeCell ref="D65:I65"/>
    <mergeCell ref="L74:O75"/>
    <mergeCell ref="H94:I95"/>
    <mergeCell ref="J94:K9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4F12-0353-41ED-A365-8C31D4201488}">
  <dimension ref="A1:I107"/>
  <sheetViews>
    <sheetView tabSelected="1" topLeftCell="A81" workbookViewId="0">
      <selection activeCell="F38" sqref="F38:I38"/>
    </sheetView>
  </sheetViews>
  <sheetFormatPr defaultRowHeight="14.25" x14ac:dyDescent="0.45"/>
  <cols>
    <col min="1" max="1" width="13.33203125" style="26" customWidth="1"/>
    <col min="2" max="2" width="13.06640625" style="26" customWidth="1"/>
    <col min="3" max="3" width="22.6640625" style="26" customWidth="1"/>
    <col min="4" max="4" width="6.9296875" style="96" customWidth="1"/>
    <col min="5" max="5" width="32.06640625" style="26" customWidth="1"/>
    <col min="6" max="6" width="16.3984375" style="26" customWidth="1"/>
    <col min="7" max="7" width="29.265625" style="26" customWidth="1"/>
    <col min="8" max="8" width="27.9296875" style="26" customWidth="1"/>
    <col min="9" max="9" width="30" style="109" customWidth="1"/>
    <col min="10" max="16384" width="9.06640625" style="26"/>
  </cols>
  <sheetData>
    <row r="1" spans="1:9" ht="37.9" customHeight="1" thickBot="1" x14ac:dyDescent="0.5">
      <c r="A1" s="88" t="s">
        <v>73</v>
      </c>
      <c r="B1" s="88" t="s">
        <v>94</v>
      </c>
      <c r="C1" s="88" t="s">
        <v>87</v>
      </c>
      <c r="D1" s="92" t="s">
        <v>93</v>
      </c>
      <c r="E1" s="88" t="s">
        <v>88</v>
      </c>
      <c r="F1" s="88" t="s">
        <v>91</v>
      </c>
      <c r="G1" s="88" t="s">
        <v>90</v>
      </c>
      <c r="H1" s="88" t="s">
        <v>86</v>
      </c>
      <c r="I1" s="103" t="s">
        <v>89</v>
      </c>
    </row>
    <row r="2" spans="1:9" ht="82.9" customHeight="1" x14ac:dyDescent="0.45">
      <c r="A2" s="89">
        <v>44867</v>
      </c>
      <c r="B2" s="90">
        <v>15</v>
      </c>
      <c r="C2" s="131">
        <v>7495.86</v>
      </c>
      <c r="D2" s="90">
        <v>1.21</v>
      </c>
      <c r="E2" s="93">
        <f>SUM(C2*D2)</f>
        <v>9069.9905999999992</v>
      </c>
      <c r="F2" s="90"/>
      <c r="G2" s="90" t="s">
        <v>114</v>
      </c>
      <c r="H2" s="93">
        <f>SUM(E2-G3)</f>
        <v>-9.4000000008236384E-3</v>
      </c>
      <c r="I2" s="91" t="s">
        <v>92</v>
      </c>
    </row>
    <row r="3" spans="1:9" ht="26.65" customHeight="1" x14ac:dyDescent="0.45">
      <c r="A3" s="28"/>
      <c r="B3" s="29"/>
      <c r="C3" s="29"/>
      <c r="D3" s="94"/>
      <c r="E3" s="29"/>
      <c r="F3" s="87">
        <v>44868</v>
      </c>
      <c r="G3" s="29">
        <v>9070</v>
      </c>
      <c r="H3" s="29"/>
      <c r="I3" s="104"/>
    </row>
    <row r="4" spans="1:9" ht="26.65" customHeight="1" x14ac:dyDescent="0.45">
      <c r="A4" s="28"/>
      <c r="B4" s="29"/>
      <c r="C4" s="29"/>
      <c r="D4" s="94"/>
      <c r="E4" s="29"/>
      <c r="F4" s="29"/>
      <c r="G4" s="29"/>
      <c r="H4" s="29"/>
      <c r="I4" s="104"/>
    </row>
    <row r="5" spans="1:9" ht="26.65" customHeight="1" x14ac:dyDescent="0.45">
      <c r="A5" s="28"/>
      <c r="B5" s="29"/>
      <c r="C5" s="29"/>
      <c r="D5" s="94"/>
      <c r="E5" s="29"/>
      <c r="F5" s="29"/>
      <c r="G5" s="29"/>
      <c r="H5" s="29"/>
      <c r="I5" s="104"/>
    </row>
    <row r="6" spans="1:9" ht="26.65" customHeight="1" x14ac:dyDescent="0.45">
      <c r="A6" s="28"/>
      <c r="B6" s="29"/>
      <c r="C6" s="29"/>
      <c r="D6" s="94"/>
      <c r="E6" s="29"/>
      <c r="F6" s="29"/>
      <c r="G6" s="29">
        <f>SUM(G3:G5)</f>
        <v>9070</v>
      </c>
      <c r="H6" s="29"/>
      <c r="I6" s="104"/>
    </row>
    <row r="7" spans="1:9" ht="29.65" customHeight="1" thickBot="1" x14ac:dyDescent="0.5">
      <c r="A7" s="191"/>
      <c r="B7" s="192"/>
      <c r="C7" s="192"/>
      <c r="D7" s="192"/>
      <c r="E7" s="192"/>
      <c r="F7" s="192"/>
      <c r="G7" s="192"/>
      <c r="H7" s="192"/>
      <c r="I7" s="193"/>
    </row>
    <row r="8" spans="1:9" ht="37.9" customHeight="1" thickBot="1" x14ac:dyDescent="0.5">
      <c r="A8" s="99" t="s">
        <v>73</v>
      </c>
      <c r="B8" s="100" t="s">
        <v>94</v>
      </c>
      <c r="C8" s="100" t="s">
        <v>87</v>
      </c>
      <c r="D8" s="101" t="s">
        <v>93</v>
      </c>
      <c r="E8" s="100" t="s">
        <v>88</v>
      </c>
      <c r="F8" s="100" t="s">
        <v>91</v>
      </c>
      <c r="G8" s="100" t="s">
        <v>90</v>
      </c>
      <c r="H8" s="100" t="s">
        <v>86</v>
      </c>
      <c r="I8" s="105" t="s">
        <v>89</v>
      </c>
    </row>
    <row r="9" spans="1:9" ht="82.9" customHeight="1" x14ac:dyDescent="0.45">
      <c r="A9" s="89">
        <v>44867</v>
      </c>
      <c r="B9" s="90">
        <v>16</v>
      </c>
      <c r="C9" s="90">
        <v>3220</v>
      </c>
      <c r="D9" s="93">
        <v>1.21</v>
      </c>
      <c r="E9" s="93">
        <v>3938</v>
      </c>
      <c r="F9" s="90"/>
      <c r="G9" s="90"/>
      <c r="H9" s="93">
        <f>SUM(F9*G9)</f>
        <v>0</v>
      </c>
      <c r="I9" s="91" t="s">
        <v>101</v>
      </c>
    </row>
    <row r="10" spans="1:9" ht="26.65" customHeight="1" x14ac:dyDescent="0.45">
      <c r="A10" s="28"/>
      <c r="B10" s="29"/>
      <c r="C10" s="29"/>
      <c r="D10" s="94"/>
      <c r="E10" s="29"/>
      <c r="F10" s="87">
        <v>44887</v>
      </c>
      <c r="G10" s="29">
        <v>3938</v>
      </c>
      <c r="H10" s="29"/>
      <c r="I10" s="104"/>
    </row>
    <row r="11" spans="1:9" ht="26.65" customHeight="1" x14ac:dyDescent="0.45">
      <c r="A11" s="28"/>
      <c r="B11" s="29"/>
      <c r="C11" s="29"/>
      <c r="D11" s="94"/>
      <c r="E11" s="29"/>
      <c r="F11" s="29"/>
      <c r="G11" s="98"/>
      <c r="H11" s="29"/>
      <c r="I11" s="104"/>
    </row>
    <row r="12" spans="1:9" ht="26.65" customHeight="1" x14ac:dyDescent="0.45">
      <c r="A12" s="28"/>
      <c r="B12" s="29"/>
      <c r="C12" s="29"/>
      <c r="D12" s="94"/>
      <c r="E12" s="29"/>
      <c r="F12" s="29"/>
      <c r="G12" s="29"/>
      <c r="H12" s="29"/>
      <c r="I12" s="104"/>
    </row>
    <row r="13" spans="1:9" ht="26.65" customHeight="1" thickBot="1" x14ac:dyDescent="0.5">
      <c r="A13" s="31"/>
      <c r="B13" s="32"/>
      <c r="C13" s="32"/>
      <c r="D13" s="95"/>
      <c r="E13" s="32"/>
      <c r="F13" s="32"/>
      <c r="G13" s="32">
        <f>SUM(G10:G12)</f>
        <v>3938</v>
      </c>
      <c r="H13" s="32"/>
      <c r="I13" s="106"/>
    </row>
    <row r="14" spans="1:9" ht="29.65" customHeight="1" thickBot="1" x14ac:dyDescent="0.5">
      <c r="A14" s="194"/>
      <c r="B14" s="195"/>
      <c r="C14" s="195"/>
      <c r="D14" s="195"/>
      <c r="E14" s="195"/>
      <c r="F14" s="195"/>
      <c r="G14" s="195"/>
      <c r="H14" s="195"/>
      <c r="I14" s="196"/>
    </row>
    <row r="15" spans="1:9" ht="37.9" customHeight="1" thickBot="1" x14ac:dyDescent="0.5">
      <c r="A15" s="99" t="s">
        <v>73</v>
      </c>
      <c r="B15" s="100" t="s">
        <v>94</v>
      </c>
      <c r="C15" s="100" t="s">
        <v>87</v>
      </c>
      <c r="D15" s="101" t="s">
        <v>93</v>
      </c>
      <c r="E15" s="100" t="s">
        <v>88</v>
      </c>
      <c r="F15" s="100" t="s">
        <v>91</v>
      </c>
      <c r="G15" s="100" t="s">
        <v>90</v>
      </c>
      <c r="H15" s="100" t="s">
        <v>86</v>
      </c>
      <c r="I15" s="105" t="s">
        <v>89</v>
      </c>
    </row>
    <row r="16" spans="1:9" ht="82.9" customHeight="1" x14ac:dyDescent="0.45">
      <c r="A16" s="89">
        <v>44895</v>
      </c>
      <c r="B16" s="90">
        <v>18</v>
      </c>
      <c r="C16" s="90">
        <v>2700</v>
      </c>
      <c r="D16" s="93">
        <v>1.21</v>
      </c>
      <c r="E16" s="93">
        <f>SUM(C16*D16)</f>
        <v>3267</v>
      </c>
      <c r="F16" s="90"/>
      <c r="G16" s="90"/>
      <c r="H16" s="90">
        <f>SUM(E16-G20)</f>
        <v>0</v>
      </c>
      <c r="I16" s="91" t="s">
        <v>100</v>
      </c>
    </row>
    <row r="17" spans="1:9" ht="26.65" customHeight="1" x14ac:dyDescent="0.45">
      <c r="A17" s="28"/>
      <c r="B17" s="29"/>
      <c r="C17" s="29"/>
      <c r="D17" s="94"/>
      <c r="E17" s="29"/>
      <c r="F17" s="87">
        <v>44915</v>
      </c>
      <c r="G17" s="29">
        <v>3267</v>
      </c>
      <c r="H17" s="29"/>
      <c r="I17" s="104"/>
    </row>
    <row r="18" spans="1:9" ht="26.65" customHeight="1" x14ac:dyDescent="0.45">
      <c r="A18" s="28"/>
      <c r="B18" s="29"/>
      <c r="C18" s="29"/>
      <c r="D18" s="94"/>
      <c r="E18" s="29"/>
      <c r="F18" s="29"/>
      <c r="G18" s="98"/>
      <c r="H18" s="29"/>
      <c r="I18" s="104"/>
    </row>
    <row r="19" spans="1:9" ht="26.65" customHeight="1" x14ac:dyDescent="0.45">
      <c r="A19" s="28"/>
      <c r="B19" s="29"/>
      <c r="C19" s="29"/>
      <c r="D19" s="94"/>
      <c r="E19" s="29"/>
      <c r="F19" s="29"/>
      <c r="G19" s="29"/>
      <c r="H19" s="29"/>
      <c r="I19" s="104"/>
    </row>
    <row r="20" spans="1:9" ht="26.65" customHeight="1" thickBot="1" x14ac:dyDescent="0.5">
      <c r="A20" s="31"/>
      <c r="B20" s="32"/>
      <c r="C20" s="32"/>
      <c r="D20" s="95"/>
      <c r="E20" s="32"/>
      <c r="F20" s="32"/>
      <c r="G20" s="32">
        <f>SUM(G17:G19)</f>
        <v>3267</v>
      </c>
      <c r="H20" s="32"/>
      <c r="I20" s="106"/>
    </row>
    <row r="21" spans="1:9" ht="29.65" customHeight="1" thickBot="1" x14ac:dyDescent="0.5">
      <c r="A21" s="194"/>
      <c r="B21" s="195"/>
      <c r="C21" s="195"/>
      <c r="D21" s="195"/>
      <c r="E21" s="195"/>
      <c r="F21" s="195"/>
      <c r="G21" s="195"/>
      <c r="H21" s="195"/>
      <c r="I21" s="196"/>
    </row>
    <row r="22" spans="1:9" ht="37.9" customHeight="1" thickBot="1" x14ac:dyDescent="0.5">
      <c r="A22" s="99" t="s">
        <v>73</v>
      </c>
      <c r="B22" s="100" t="s">
        <v>94</v>
      </c>
      <c r="C22" s="100" t="s">
        <v>87</v>
      </c>
      <c r="D22" s="101" t="s">
        <v>93</v>
      </c>
      <c r="E22" s="100" t="s">
        <v>88</v>
      </c>
      <c r="F22" s="100" t="s">
        <v>91</v>
      </c>
      <c r="G22" s="100" t="s">
        <v>90</v>
      </c>
      <c r="H22" s="100" t="s">
        <v>86</v>
      </c>
      <c r="I22" s="105" t="s">
        <v>89</v>
      </c>
    </row>
    <row r="23" spans="1:9" ht="82.9" customHeight="1" x14ac:dyDescent="0.45">
      <c r="A23" s="89">
        <v>44949</v>
      </c>
      <c r="B23" s="90">
        <v>20</v>
      </c>
      <c r="C23" s="90">
        <v>1580</v>
      </c>
      <c r="D23" s="93">
        <v>1.21</v>
      </c>
      <c r="E23" s="93">
        <f>SUM(C23*D23)</f>
        <v>1911.8</v>
      </c>
      <c r="F23" s="90"/>
      <c r="G23" s="90"/>
      <c r="H23" s="90">
        <f>SUM(E23-G27)</f>
        <v>0</v>
      </c>
      <c r="I23" s="91" t="s">
        <v>98</v>
      </c>
    </row>
    <row r="24" spans="1:9" ht="26.65" customHeight="1" x14ac:dyDescent="0.45">
      <c r="A24" s="28"/>
      <c r="B24" s="29"/>
      <c r="C24" s="29"/>
      <c r="D24" s="94"/>
      <c r="E24" s="29"/>
      <c r="F24" s="87">
        <v>44959</v>
      </c>
      <c r="G24" s="29">
        <v>1911.8</v>
      </c>
      <c r="H24" s="29"/>
      <c r="I24" s="104"/>
    </row>
    <row r="25" spans="1:9" ht="26.65" customHeight="1" x14ac:dyDescent="0.45">
      <c r="A25" s="28"/>
      <c r="B25" s="29"/>
      <c r="C25" s="29"/>
      <c r="D25" s="94"/>
      <c r="E25" s="29"/>
      <c r="F25" s="29"/>
      <c r="G25" s="98"/>
      <c r="H25" s="29"/>
      <c r="I25" s="104"/>
    </row>
    <row r="26" spans="1:9" ht="26.65" customHeight="1" x14ac:dyDescent="0.45">
      <c r="A26" s="28"/>
      <c r="B26" s="29"/>
      <c r="C26" s="29"/>
      <c r="D26" s="94"/>
      <c r="E26" s="29"/>
      <c r="F26" s="29"/>
      <c r="G26" s="29"/>
      <c r="H26" s="29"/>
      <c r="I26" s="104"/>
    </row>
    <row r="27" spans="1:9" ht="26.65" customHeight="1" thickBot="1" x14ac:dyDescent="0.5">
      <c r="A27" s="31"/>
      <c r="B27" s="32"/>
      <c r="C27" s="32"/>
      <c r="D27" s="95"/>
      <c r="E27" s="32"/>
      <c r="F27" s="32"/>
      <c r="G27" s="32">
        <f>SUM(G24:G26)</f>
        <v>1911.8</v>
      </c>
      <c r="H27" s="32"/>
      <c r="I27" s="106"/>
    </row>
    <row r="28" spans="1:9" ht="29.65" customHeight="1" thickBot="1" x14ac:dyDescent="0.5">
      <c r="A28" s="194"/>
      <c r="B28" s="195"/>
      <c r="C28" s="195"/>
      <c r="D28" s="195"/>
      <c r="E28" s="195"/>
      <c r="F28" s="195"/>
      <c r="G28" s="195"/>
      <c r="H28" s="195"/>
      <c r="I28" s="196"/>
    </row>
    <row r="29" spans="1:9" ht="37.9" customHeight="1" thickBot="1" x14ac:dyDescent="0.5">
      <c r="A29" s="99" t="s">
        <v>73</v>
      </c>
      <c r="B29" s="100" t="s">
        <v>94</v>
      </c>
      <c r="C29" s="100" t="s">
        <v>87</v>
      </c>
      <c r="D29" s="101" t="s">
        <v>93</v>
      </c>
      <c r="E29" s="100" t="s">
        <v>88</v>
      </c>
      <c r="F29" s="100" t="s">
        <v>91</v>
      </c>
      <c r="G29" s="100" t="s">
        <v>90</v>
      </c>
      <c r="H29" s="100" t="s">
        <v>86</v>
      </c>
      <c r="I29" s="105" t="s">
        <v>89</v>
      </c>
    </row>
    <row r="30" spans="1:9" ht="82.9" customHeight="1" x14ac:dyDescent="0.45">
      <c r="A30" s="89">
        <v>44958</v>
      </c>
      <c r="B30" s="90">
        <v>21</v>
      </c>
      <c r="C30" s="90">
        <v>1430</v>
      </c>
      <c r="D30" s="93">
        <v>1.21</v>
      </c>
      <c r="E30" s="93">
        <f>SUM(C30*D30)</f>
        <v>1730.3</v>
      </c>
      <c r="F30" s="90"/>
      <c r="G30" s="90"/>
      <c r="H30" s="90">
        <f>SUM(E30-G34)</f>
        <v>0</v>
      </c>
      <c r="I30" s="91" t="s">
        <v>99</v>
      </c>
    </row>
    <row r="31" spans="1:9" ht="26.65" customHeight="1" x14ac:dyDescent="0.45">
      <c r="A31" s="28"/>
      <c r="B31" s="29"/>
      <c r="C31" s="29"/>
      <c r="D31" s="94"/>
      <c r="E31" s="87"/>
      <c r="F31" s="87">
        <v>44970</v>
      </c>
      <c r="G31" s="29">
        <v>1730.3</v>
      </c>
      <c r="H31" s="29"/>
      <c r="I31" s="104"/>
    </row>
    <row r="32" spans="1:9" ht="26.65" customHeight="1" x14ac:dyDescent="0.45">
      <c r="A32" s="28"/>
      <c r="B32" s="29"/>
      <c r="C32" s="29"/>
      <c r="D32" s="94"/>
      <c r="E32" s="29"/>
      <c r="F32" s="29"/>
      <c r="G32" s="98"/>
      <c r="H32" s="29"/>
      <c r="I32" s="104"/>
    </row>
    <row r="33" spans="1:9" ht="26.65" customHeight="1" x14ac:dyDescent="0.45">
      <c r="A33" s="28"/>
      <c r="B33" s="29"/>
      <c r="C33" s="29"/>
      <c r="D33" s="94"/>
      <c r="E33" s="29"/>
      <c r="F33" s="29"/>
      <c r="G33" s="29"/>
      <c r="H33" s="29"/>
      <c r="I33" s="104"/>
    </row>
    <row r="34" spans="1:9" ht="26.65" customHeight="1" thickBot="1" x14ac:dyDescent="0.5">
      <c r="A34" s="31"/>
      <c r="B34" s="32"/>
      <c r="C34" s="32"/>
      <c r="D34" s="95"/>
      <c r="E34" s="32"/>
      <c r="F34" s="32"/>
      <c r="G34" s="32">
        <f>SUM(G31:G33)</f>
        <v>1730.3</v>
      </c>
      <c r="H34" s="32"/>
      <c r="I34" s="106"/>
    </row>
    <row r="35" spans="1:9" ht="29.65" customHeight="1" thickBot="1" x14ac:dyDescent="0.5">
      <c r="A35" s="194"/>
      <c r="B35" s="195"/>
      <c r="C35" s="195"/>
      <c r="D35" s="195"/>
      <c r="E35" s="195"/>
      <c r="F35" s="195"/>
      <c r="G35" s="195"/>
      <c r="H35" s="195"/>
      <c r="I35" s="196"/>
    </row>
    <row r="36" spans="1:9" ht="37.9" customHeight="1" thickBot="1" x14ac:dyDescent="0.5">
      <c r="A36" s="99" t="s">
        <v>73</v>
      </c>
      <c r="B36" s="100" t="s">
        <v>94</v>
      </c>
      <c r="C36" s="100" t="s">
        <v>87</v>
      </c>
      <c r="D36" s="101" t="s">
        <v>93</v>
      </c>
      <c r="E36" s="100" t="s">
        <v>88</v>
      </c>
      <c r="F36" s="100" t="s">
        <v>91</v>
      </c>
      <c r="G36" s="100" t="s">
        <v>90</v>
      </c>
      <c r="H36" s="100" t="s">
        <v>86</v>
      </c>
      <c r="I36" s="105" t="s">
        <v>89</v>
      </c>
    </row>
    <row r="37" spans="1:9" ht="120.4" customHeight="1" x14ac:dyDescent="0.45">
      <c r="A37" s="89">
        <v>45057</v>
      </c>
      <c r="B37" s="90">
        <v>27</v>
      </c>
      <c r="C37" s="132">
        <v>20232.14</v>
      </c>
      <c r="D37" s="93">
        <v>1.21</v>
      </c>
      <c r="E37" s="93">
        <f>SUM(C37*D37)</f>
        <v>24480.8894</v>
      </c>
      <c r="F37" s="90"/>
      <c r="G37" s="90"/>
      <c r="H37" s="123">
        <f>SUM(E37-G43)</f>
        <v>12980.8894</v>
      </c>
      <c r="I37" s="97" t="s">
        <v>111</v>
      </c>
    </row>
    <row r="38" spans="1:9" ht="26.65" customHeight="1" x14ac:dyDescent="0.45">
      <c r="A38" s="28"/>
      <c r="B38" s="29"/>
      <c r="C38" s="29"/>
      <c r="D38" s="94"/>
      <c r="E38" s="29"/>
      <c r="F38" s="135">
        <v>45316</v>
      </c>
      <c r="G38" s="136">
        <v>1000</v>
      </c>
      <c r="H38" s="136"/>
      <c r="I38" s="137" t="s">
        <v>107</v>
      </c>
    </row>
    <row r="39" spans="1:9" ht="26.65" customHeight="1" x14ac:dyDescent="0.45">
      <c r="A39" s="28"/>
      <c r="B39" s="29"/>
      <c r="C39" s="29"/>
      <c r="D39" s="94"/>
      <c r="E39" s="29"/>
      <c r="F39" s="124"/>
      <c r="G39" s="98"/>
      <c r="H39" s="29"/>
      <c r="I39" s="30"/>
    </row>
    <row r="40" spans="1:9" ht="26.65" customHeight="1" x14ac:dyDescent="0.45">
      <c r="A40" s="28"/>
      <c r="B40" s="29"/>
      <c r="C40" s="29"/>
      <c r="D40" s="94"/>
      <c r="E40" s="29"/>
      <c r="F40" s="124">
        <v>45261</v>
      </c>
      <c r="G40" s="98">
        <v>2500</v>
      </c>
      <c r="H40" s="29"/>
      <c r="I40" s="134" t="s">
        <v>106</v>
      </c>
    </row>
    <row r="41" spans="1:9" ht="26.65" customHeight="1" x14ac:dyDescent="0.45">
      <c r="A41" s="28"/>
      <c r="B41" s="29"/>
      <c r="C41" s="29"/>
      <c r="D41" s="94"/>
      <c r="E41" s="29"/>
      <c r="F41" s="124">
        <v>45190</v>
      </c>
      <c r="G41" s="98">
        <v>3000</v>
      </c>
      <c r="H41" s="29"/>
      <c r="I41" s="134" t="s">
        <v>106</v>
      </c>
    </row>
    <row r="42" spans="1:9" ht="26.65" customHeight="1" x14ac:dyDescent="0.45">
      <c r="A42" s="28"/>
      <c r="B42" s="29"/>
      <c r="C42" s="29"/>
      <c r="D42" s="94"/>
      <c r="E42" s="29"/>
      <c r="F42" s="124">
        <v>45138</v>
      </c>
      <c r="G42" s="98">
        <v>5000</v>
      </c>
      <c r="H42" s="29"/>
      <c r="I42" s="134" t="s">
        <v>106</v>
      </c>
    </row>
    <row r="43" spans="1:9" ht="26.65" customHeight="1" thickBot="1" x14ac:dyDescent="0.5">
      <c r="A43" s="31"/>
      <c r="B43" s="32"/>
      <c r="C43" s="32"/>
      <c r="D43" s="95"/>
      <c r="E43" s="32"/>
      <c r="F43" s="32"/>
      <c r="G43" s="133">
        <f>SUM(G38:G42)</f>
        <v>11500</v>
      </c>
      <c r="H43" s="32"/>
      <c r="I43" s="106"/>
    </row>
    <row r="44" spans="1:9" ht="29.65" customHeight="1" thickBot="1" x14ac:dyDescent="0.5">
      <c r="A44" s="194"/>
      <c r="B44" s="195"/>
      <c r="C44" s="195"/>
      <c r="D44" s="195"/>
      <c r="E44" s="195"/>
      <c r="F44" s="195"/>
      <c r="G44" s="195"/>
      <c r="H44" s="195"/>
      <c r="I44" s="196"/>
    </row>
    <row r="45" spans="1:9" ht="37.9" customHeight="1" thickBot="1" x14ac:dyDescent="0.5">
      <c r="A45" s="99" t="s">
        <v>73</v>
      </c>
      <c r="B45" s="100" t="s">
        <v>94</v>
      </c>
      <c r="C45" s="100" t="s">
        <v>87</v>
      </c>
      <c r="D45" s="101" t="s">
        <v>93</v>
      </c>
      <c r="E45" s="100" t="s">
        <v>88</v>
      </c>
      <c r="F45" s="100" t="s">
        <v>91</v>
      </c>
      <c r="G45" s="100" t="s">
        <v>90</v>
      </c>
      <c r="H45" s="100" t="s">
        <v>86</v>
      </c>
      <c r="I45" s="105" t="s">
        <v>89</v>
      </c>
    </row>
    <row r="46" spans="1:9" ht="82.9" customHeight="1" x14ac:dyDescent="0.45">
      <c r="A46" s="89">
        <v>45259</v>
      </c>
      <c r="B46" s="90">
        <v>36</v>
      </c>
      <c r="C46" s="90">
        <v>987</v>
      </c>
      <c r="D46" s="93">
        <v>1.21</v>
      </c>
      <c r="E46" s="93">
        <f>SUM(C46*D46)</f>
        <v>1194.27</v>
      </c>
      <c r="F46" s="90"/>
      <c r="G46" s="90"/>
      <c r="H46" s="90">
        <f>SUM(E46-G50)</f>
        <v>0</v>
      </c>
      <c r="I46" s="91" t="s">
        <v>97</v>
      </c>
    </row>
    <row r="47" spans="1:9" ht="26.65" customHeight="1" x14ac:dyDescent="0.45">
      <c r="A47" s="28"/>
      <c r="B47" s="29"/>
      <c r="C47" s="29"/>
      <c r="D47" s="94"/>
      <c r="E47" s="29"/>
      <c r="F47" s="87">
        <v>45625</v>
      </c>
      <c r="G47" s="112">
        <v>1194.27</v>
      </c>
      <c r="H47" s="29"/>
      <c r="I47" s="104"/>
    </row>
    <row r="48" spans="1:9" ht="26.65" customHeight="1" x14ac:dyDescent="0.45">
      <c r="A48" s="28"/>
      <c r="B48" s="29"/>
      <c r="C48" s="29"/>
      <c r="D48" s="94"/>
      <c r="E48" s="29"/>
      <c r="F48" s="29"/>
      <c r="G48" s="98"/>
      <c r="H48" s="29"/>
      <c r="I48" s="104"/>
    </row>
    <row r="49" spans="1:9" ht="26.65" customHeight="1" x14ac:dyDescent="0.45">
      <c r="A49" s="28"/>
      <c r="B49" s="29"/>
      <c r="C49" s="29"/>
      <c r="D49" s="94"/>
      <c r="E49" s="29"/>
      <c r="F49" s="29"/>
      <c r="G49" s="29"/>
      <c r="H49" s="29"/>
      <c r="I49" s="104"/>
    </row>
    <row r="50" spans="1:9" ht="26.65" customHeight="1" thickBot="1" x14ac:dyDescent="0.5">
      <c r="A50" s="31"/>
      <c r="B50" s="32"/>
      <c r="C50" s="32"/>
      <c r="D50" s="95"/>
      <c r="E50" s="32"/>
      <c r="F50" s="32"/>
      <c r="G50" s="32">
        <f>SUM(G47:G49)</f>
        <v>1194.27</v>
      </c>
      <c r="H50" s="32"/>
      <c r="I50" s="106"/>
    </row>
    <row r="51" spans="1:9" ht="29.65" customHeight="1" thickBot="1" x14ac:dyDescent="0.5">
      <c r="A51" s="194"/>
      <c r="B51" s="195"/>
      <c r="C51" s="195"/>
      <c r="D51" s="195"/>
      <c r="E51" s="195"/>
      <c r="F51" s="195"/>
      <c r="G51" s="195"/>
      <c r="H51" s="195"/>
      <c r="I51" s="196"/>
    </row>
    <row r="52" spans="1:9" ht="37.9" customHeight="1" thickBot="1" x14ac:dyDescent="0.5">
      <c r="A52" s="99" t="s">
        <v>73</v>
      </c>
      <c r="B52" s="100" t="s">
        <v>94</v>
      </c>
      <c r="C52" s="100" t="s">
        <v>87</v>
      </c>
      <c r="D52" s="101" t="s">
        <v>93</v>
      </c>
      <c r="E52" s="100" t="s">
        <v>88</v>
      </c>
      <c r="F52" s="100" t="s">
        <v>91</v>
      </c>
      <c r="G52" s="100" t="s">
        <v>90</v>
      </c>
      <c r="H52" s="100" t="s">
        <v>86</v>
      </c>
      <c r="I52" s="105" t="s">
        <v>89</v>
      </c>
    </row>
    <row r="53" spans="1:9" ht="82.9" customHeight="1" x14ac:dyDescent="0.45">
      <c r="A53" s="89">
        <v>45321</v>
      </c>
      <c r="B53" s="90">
        <v>39</v>
      </c>
      <c r="C53" s="90">
        <v>380</v>
      </c>
      <c r="D53" s="93">
        <v>1.21</v>
      </c>
      <c r="E53" s="93">
        <f>SUM(C53*D53)</f>
        <v>459.8</v>
      </c>
      <c r="F53" s="90"/>
      <c r="G53" s="90"/>
      <c r="H53" s="90">
        <f>SUM(E53-G57)</f>
        <v>0</v>
      </c>
      <c r="I53" s="91" t="s">
        <v>96</v>
      </c>
    </row>
    <row r="54" spans="1:9" ht="26.65" customHeight="1" x14ac:dyDescent="0.45">
      <c r="A54" s="28"/>
      <c r="B54" s="29"/>
      <c r="C54" s="29"/>
      <c r="D54" s="94"/>
      <c r="E54" s="29"/>
      <c r="F54" s="87">
        <v>45324</v>
      </c>
      <c r="G54" s="29">
        <v>459.8</v>
      </c>
      <c r="H54" s="29"/>
      <c r="I54" s="104"/>
    </row>
    <row r="55" spans="1:9" ht="26.65" customHeight="1" x14ac:dyDescent="0.45">
      <c r="A55" s="28"/>
      <c r="B55" s="29"/>
      <c r="C55" s="29"/>
      <c r="D55" s="94"/>
      <c r="E55" s="29"/>
      <c r="F55" s="29"/>
      <c r="G55" s="98"/>
      <c r="H55" s="29"/>
      <c r="I55" s="104"/>
    </row>
    <row r="56" spans="1:9" ht="26.65" customHeight="1" x14ac:dyDescent="0.45">
      <c r="A56" s="28"/>
      <c r="B56" s="29"/>
      <c r="C56" s="29"/>
      <c r="D56" s="94"/>
      <c r="E56" s="29"/>
      <c r="F56" s="29"/>
      <c r="G56" s="29"/>
      <c r="H56" s="29"/>
      <c r="I56" s="104"/>
    </row>
    <row r="57" spans="1:9" ht="26.65" customHeight="1" thickBot="1" x14ac:dyDescent="0.5">
      <c r="A57" s="31"/>
      <c r="B57" s="32"/>
      <c r="C57" s="32"/>
      <c r="D57" s="95"/>
      <c r="E57" s="32"/>
      <c r="F57" s="32"/>
      <c r="G57" s="32">
        <f>SUM(G54:G56)</f>
        <v>459.8</v>
      </c>
      <c r="H57" s="32"/>
      <c r="I57" s="106"/>
    </row>
    <row r="58" spans="1:9" ht="29.65" customHeight="1" thickBot="1" x14ac:dyDescent="0.5">
      <c r="A58" s="194"/>
      <c r="B58" s="195"/>
      <c r="C58" s="195"/>
      <c r="D58" s="195"/>
      <c r="E58" s="195"/>
      <c r="F58" s="195"/>
      <c r="G58" s="195"/>
      <c r="H58" s="195"/>
      <c r="I58" s="196"/>
    </row>
    <row r="59" spans="1:9" ht="37.9" customHeight="1" thickBot="1" x14ac:dyDescent="0.5">
      <c r="A59" s="99" t="s">
        <v>73</v>
      </c>
      <c r="B59" s="100" t="s">
        <v>94</v>
      </c>
      <c r="C59" s="100" t="s">
        <v>87</v>
      </c>
      <c r="D59" s="101" t="s">
        <v>93</v>
      </c>
      <c r="E59" s="100" t="s">
        <v>88</v>
      </c>
      <c r="F59" s="100" t="s">
        <v>91</v>
      </c>
      <c r="G59" s="100" t="s">
        <v>90</v>
      </c>
      <c r="H59" s="100" t="s">
        <v>86</v>
      </c>
      <c r="I59" s="105" t="s">
        <v>89</v>
      </c>
    </row>
    <row r="60" spans="1:9" ht="82.9" customHeight="1" x14ac:dyDescent="0.45">
      <c r="A60" s="89">
        <v>45334</v>
      </c>
      <c r="B60" s="90">
        <v>42</v>
      </c>
      <c r="C60" s="90">
        <v>840</v>
      </c>
      <c r="D60" s="93">
        <v>1.21</v>
      </c>
      <c r="E60" s="93">
        <f>SUM(C60*D60)</f>
        <v>1016.4</v>
      </c>
      <c r="F60" s="90"/>
      <c r="G60" s="90"/>
      <c r="H60" s="90">
        <f>SUM(E60-G64)</f>
        <v>0</v>
      </c>
      <c r="I60" s="91"/>
    </row>
    <row r="61" spans="1:9" ht="26.65" customHeight="1" x14ac:dyDescent="0.45">
      <c r="A61" s="28"/>
      <c r="B61" s="29"/>
      <c r="C61" s="29"/>
      <c r="D61" s="94"/>
      <c r="E61" s="29"/>
      <c r="F61" s="87">
        <v>45343</v>
      </c>
      <c r="G61" s="29">
        <v>1016.4</v>
      </c>
      <c r="H61" s="29"/>
      <c r="I61" s="104"/>
    </row>
    <row r="62" spans="1:9" ht="26.65" customHeight="1" x14ac:dyDescent="0.45">
      <c r="A62" s="28"/>
      <c r="B62" s="29"/>
      <c r="C62" s="29"/>
      <c r="D62" s="94"/>
      <c r="E62" s="29"/>
      <c r="F62" s="29"/>
      <c r="G62" s="98"/>
      <c r="H62" s="29"/>
      <c r="I62" s="104"/>
    </row>
    <row r="63" spans="1:9" ht="26.65" customHeight="1" x14ac:dyDescent="0.45">
      <c r="A63" s="28"/>
      <c r="B63" s="29"/>
      <c r="C63" s="29"/>
      <c r="D63" s="94"/>
      <c r="E63" s="29"/>
      <c r="F63" s="29"/>
      <c r="G63" s="29"/>
      <c r="H63" s="29"/>
      <c r="I63" s="104"/>
    </row>
    <row r="64" spans="1:9" ht="26.65" customHeight="1" thickBot="1" x14ac:dyDescent="0.5">
      <c r="A64" s="31"/>
      <c r="B64" s="32"/>
      <c r="C64" s="32"/>
      <c r="D64" s="95"/>
      <c r="E64" s="32"/>
      <c r="F64" s="32"/>
      <c r="G64" s="32">
        <f>SUM(G61:G63)</f>
        <v>1016.4</v>
      </c>
      <c r="H64" s="32"/>
      <c r="I64" s="106"/>
    </row>
    <row r="65" spans="1:9" ht="29.65" customHeight="1" thickBot="1" x14ac:dyDescent="0.5">
      <c r="A65" s="194"/>
      <c r="B65" s="195"/>
      <c r="C65" s="195"/>
      <c r="D65" s="195"/>
      <c r="E65" s="195"/>
      <c r="F65" s="195"/>
      <c r="G65" s="195"/>
      <c r="H65" s="195"/>
      <c r="I65" s="196"/>
    </row>
    <row r="66" spans="1:9" ht="37.9" customHeight="1" thickBot="1" x14ac:dyDescent="0.5">
      <c r="A66" s="99" t="s">
        <v>73</v>
      </c>
      <c r="B66" s="100" t="s">
        <v>94</v>
      </c>
      <c r="C66" s="100" t="s">
        <v>87</v>
      </c>
      <c r="D66" s="101" t="s">
        <v>93</v>
      </c>
      <c r="E66" s="100" t="s">
        <v>88</v>
      </c>
      <c r="F66" s="100" t="s">
        <v>91</v>
      </c>
      <c r="G66" s="100" t="s">
        <v>90</v>
      </c>
      <c r="H66" s="100" t="s">
        <v>86</v>
      </c>
      <c r="I66" s="105" t="s">
        <v>89</v>
      </c>
    </row>
    <row r="67" spans="1:9" ht="82.9" customHeight="1" x14ac:dyDescent="0.45">
      <c r="A67" s="89">
        <v>45334</v>
      </c>
      <c r="B67" s="90">
        <v>41</v>
      </c>
      <c r="C67" s="90">
        <v>480</v>
      </c>
      <c r="D67" s="93">
        <v>1.21</v>
      </c>
      <c r="E67" s="93">
        <f>SUM(C67*D67)</f>
        <v>580.79999999999995</v>
      </c>
      <c r="F67" s="90"/>
      <c r="G67" s="90"/>
      <c r="H67" s="90">
        <f>SUM(E67-G71)</f>
        <v>0</v>
      </c>
      <c r="I67" s="91" t="s">
        <v>95</v>
      </c>
    </row>
    <row r="68" spans="1:9" ht="26.65" customHeight="1" x14ac:dyDescent="0.45">
      <c r="A68" s="28"/>
      <c r="B68" s="29"/>
      <c r="C68" s="29"/>
      <c r="D68" s="94"/>
      <c r="E68" s="29"/>
      <c r="F68" s="87">
        <v>45344</v>
      </c>
      <c r="G68" s="29">
        <v>580.79999999999995</v>
      </c>
      <c r="H68" s="29"/>
      <c r="I68" s="104"/>
    </row>
    <row r="69" spans="1:9" ht="26.65" customHeight="1" x14ac:dyDescent="0.45">
      <c r="A69" s="28"/>
      <c r="B69" s="29"/>
      <c r="C69" s="29"/>
      <c r="D69" s="94"/>
      <c r="E69" s="29"/>
      <c r="F69" s="29"/>
      <c r="G69" s="98"/>
      <c r="H69" s="29"/>
      <c r="I69" s="104"/>
    </row>
    <row r="70" spans="1:9" ht="26.65" customHeight="1" x14ac:dyDescent="0.45">
      <c r="A70" s="28"/>
      <c r="B70" s="29"/>
      <c r="C70" s="29"/>
      <c r="D70" s="94"/>
      <c r="E70" s="29"/>
      <c r="F70" s="29"/>
      <c r="G70" s="29"/>
      <c r="H70" s="29"/>
      <c r="I70" s="104"/>
    </row>
    <row r="71" spans="1:9" ht="26.65" customHeight="1" thickBot="1" x14ac:dyDescent="0.5">
      <c r="A71" s="31"/>
      <c r="B71" s="32"/>
      <c r="C71" s="32"/>
      <c r="D71" s="95"/>
      <c r="E71" s="32"/>
      <c r="F71" s="32"/>
      <c r="G71" s="32">
        <f>SUM(G68:G70)</f>
        <v>580.79999999999995</v>
      </c>
      <c r="H71" s="32"/>
      <c r="I71" s="106"/>
    </row>
    <row r="72" spans="1:9" ht="29.65" customHeight="1" thickBot="1" x14ac:dyDescent="0.5">
      <c r="A72" s="194"/>
      <c r="B72" s="195"/>
      <c r="C72" s="195"/>
      <c r="D72" s="195"/>
      <c r="E72" s="195"/>
      <c r="F72" s="195"/>
      <c r="G72" s="195"/>
      <c r="H72" s="195"/>
      <c r="I72" s="196"/>
    </row>
    <row r="73" spans="1:9" ht="37.9" customHeight="1" thickBot="1" x14ac:dyDescent="0.5">
      <c r="A73" s="99" t="s">
        <v>73</v>
      </c>
      <c r="B73" s="100" t="s">
        <v>94</v>
      </c>
      <c r="C73" s="100" t="s">
        <v>87</v>
      </c>
      <c r="D73" s="101" t="s">
        <v>93</v>
      </c>
      <c r="E73" s="100" t="s">
        <v>88</v>
      </c>
      <c r="F73" s="100" t="s">
        <v>91</v>
      </c>
      <c r="G73" s="100" t="s">
        <v>90</v>
      </c>
      <c r="H73" s="100" t="s">
        <v>86</v>
      </c>
      <c r="I73" s="105" t="s">
        <v>89</v>
      </c>
    </row>
    <row r="74" spans="1:9" ht="82.9" customHeight="1" x14ac:dyDescent="0.45">
      <c r="A74" s="89">
        <v>45363</v>
      </c>
      <c r="B74" s="90">
        <v>47</v>
      </c>
      <c r="C74" s="90">
        <v>1130</v>
      </c>
      <c r="D74" s="93">
        <v>1.21</v>
      </c>
      <c r="E74" s="93">
        <f>SUM(C74*D74)</f>
        <v>1367.3</v>
      </c>
      <c r="F74" s="90"/>
      <c r="G74" s="102"/>
      <c r="H74" s="110">
        <f>SUM(E74-G78)</f>
        <v>786.5</v>
      </c>
      <c r="I74" s="107" t="s">
        <v>102</v>
      </c>
    </row>
    <row r="75" spans="1:9" ht="26.65" customHeight="1" x14ac:dyDescent="0.45">
      <c r="A75" s="28"/>
      <c r="B75" s="29"/>
      <c r="C75" s="29"/>
      <c r="D75" s="94"/>
      <c r="E75" s="29"/>
      <c r="F75" s="87">
        <v>45343</v>
      </c>
      <c r="G75" s="29">
        <v>580.79999999999995</v>
      </c>
      <c r="H75" s="29"/>
      <c r="I75" s="104"/>
    </row>
    <row r="76" spans="1:9" ht="26.65" customHeight="1" x14ac:dyDescent="0.45">
      <c r="A76" s="28"/>
      <c r="B76" s="29"/>
      <c r="C76" s="29"/>
      <c r="D76" s="94"/>
      <c r="E76" s="29"/>
      <c r="F76" s="29"/>
      <c r="G76" s="98"/>
      <c r="H76" s="29"/>
      <c r="I76" s="104"/>
    </row>
    <row r="77" spans="1:9" ht="26.65" customHeight="1" x14ac:dyDescent="0.45">
      <c r="A77" s="28"/>
      <c r="B77" s="29"/>
      <c r="C77" s="29"/>
      <c r="D77" s="94"/>
      <c r="E77" s="29"/>
      <c r="F77" s="29"/>
      <c r="G77" s="29"/>
      <c r="H77" s="29"/>
      <c r="I77" s="104"/>
    </row>
    <row r="78" spans="1:9" ht="26.65" customHeight="1" thickBot="1" x14ac:dyDescent="0.5">
      <c r="A78" s="31"/>
      <c r="B78" s="32"/>
      <c r="C78" s="32"/>
      <c r="D78" s="95"/>
      <c r="E78" s="32"/>
      <c r="F78" s="32"/>
      <c r="G78" s="32">
        <f>SUM(G75:G77)</f>
        <v>580.79999999999995</v>
      </c>
      <c r="H78" s="32"/>
      <c r="I78" s="106"/>
    </row>
    <row r="79" spans="1:9" ht="29.65" customHeight="1" thickBot="1" x14ac:dyDescent="0.5">
      <c r="A79" s="194"/>
      <c r="B79" s="195"/>
      <c r="C79" s="195"/>
      <c r="D79" s="195"/>
      <c r="E79" s="195"/>
      <c r="F79" s="195"/>
      <c r="G79" s="195"/>
      <c r="H79" s="195"/>
      <c r="I79" s="196"/>
    </row>
    <row r="80" spans="1:9" ht="37.9" customHeight="1" thickBot="1" x14ac:dyDescent="0.5">
      <c r="A80" s="99" t="s">
        <v>73</v>
      </c>
      <c r="B80" s="100" t="s">
        <v>94</v>
      </c>
      <c r="C80" s="100" t="s">
        <v>87</v>
      </c>
      <c r="D80" s="101" t="s">
        <v>93</v>
      </c>
      <c r="E80" s="100" t="s">
        <v>88</v>
      </c>
      <c r="F80" s="100" t="s">
        <v>91</v>
      </c>
      <c r="G80" s="100" t="s">
        <v>90</v>
      </c>
      <c r="H80" s="100" t="s">
        <v>103</v>
      </c>
      <c r="I80" s="105" t="s">
        <v>89</v>
      </c>
    </row>
    <row r="81" spans="1:9" ht="82.9" customHeight="1" x14ac:dyDescent="0.45">
      <c r="A81" s="89">
        <v>45399</v>
      </c>
      <c r="B81" s="90">
        <v>50</v>
      </c>
      <c r="C81" s="90">
        <v>3600</v>
      </c>
      <c r="D81" s="93">
        <v>1.21</v>
      </c>
      <c r="E81" s="93">
        <f>SUM(C81*D81)</f>
        <v>4356</v>
      </c>
      <c r="F81" s="90"/>
      <c r="G81" s="90"/>
      <c r="H81" s="110">
        <f>SUM(E81-G85)</f>
        <v>2356</v>
      </c>
      <c r="I81" s="91" t="s">
        <v>110</v>
      </c>
    </row>
    <row r="82" spans="1:9" ht="26.65" customHeight="1" x14ac:dyDescent="0.45">
      <c r="A82" s="28"/>
      <c r="B82" s="29"/>
      <c r="C82" s="29"/>
      <c r="D82" s="94"/>
      <c r="E82" s="29"/>
      <c r="F82" s="87">
        <v>45393</v>
      </c>
      <c r="G82" s="29">
        <v>1000</v>
      </c>
      <c r="H82" s="29"/>
      <c r="I82" s="104"/>
    </row>
    <row r="83" spans="1:9" ht="26.65" customHeight="1" x14ac:dyDescent="0.45">
      <c r="A83" s="28"/>
      <c r="B83" s="29"/>
      <c r="C83" s="29"/>
      <c r="D83" s="94"/>
      <c r="E83" s="29"/>
      <c r="F83" s="111">
        <v>45399</v>
      </c>
      <c r="G83" s="112">
        <v>1000</v>
      </c>
      <c r="H83" s="29"/>
      <c r="I83" s="104"/>
    </row>
    <row r="84" spans="1:9" ht="26.65" customHeight="1" x14ac:dyDescent="0.45">
      <c r="A84" s="28"/>
      <c r="B84" s="29"/>
      <c r="C84" s="29"/>
      <c r="D84" s="94"/>
      <c r="E84" s="29"/>
      <c r="F84" s="29"/>
      <c r="G84" s="29"/>
      <c r="H84" s="29"/>
      <c r="I84" s="104"/>
    </row>
    <row r="85" spans="1:9" ht="26.65" customHeight="1" thickBot="1" x14ac:dyDescent="0.5">
      <c r="A85" s="31"/>
      <c r="B85" s="32"/>
      <c r="C85" s="32"/>
      <c r="D85" s="95"/>
      <c r="E85" s="32"/>
      <c r="F85" s="32"/>
      <c r="G85" s="32">
        <f>SUM(G82:G84)</f>
        <v>2000</v>
      </c>
      <c r="H85" s="32"/>
      <c r="I85" s="106"/>
    </row>
    <row r="86" spans="1:9" ht="29.65" customHeight="1" thickBot="1" x14ac:dyDescent="0.5">
      <c r="A86" s="197"/>
      <c r="B86" s="198"/>
      <c r="C86" s="198"/>
      <c r="D86" s="198"/>
      <c r="E86" s="198"/>
      <c r="F86" s="198"/>
      <c r="G86" s="198"/>
      <c r="H86" s="198"/>
      <c r="I86" s="199"/>
    </row>
    <row r="87" spans="1:9" ht="37.9" customHeight="1" thickBot="1" x14ac:dyDescent="0.5">
      <c r="A87" s="99" t="s">
        <v>73</v>
      </c>
      <c r="B87" s="100" t="s">
        <v>94</v>
      </c>
      <c r="C87" s="100" t="s">
        <v>87</v>
      </c>
      <c r="D87" s="101" t="s">
        <v>93</v>
      </c>
      <c r="E87" s="100" t="s">
        <v>88</v>
      </c>
      <c r="F87" s="100" t="s">
        <v>91</v>
      </c>
      <c r="G87" s="100" t="s">
        <v>90</v>
      </c>
      <c r="H87" s="100" t="s">
        <v>103</v>
      </c>
      <c r="I87" s="105" t="s">
        <v>89</v>
      </c>
    </row>
    <row r="88" spans="1:9" ht="82.9" customHeight="1" x14ac:dyDescent="0.45">
      <c r="A88" s="89">
        <v>45399</v>
      </c>
      <c r="B88" s="90">
        <v>51</v>
      </c>
      <c r="C88" s="90">
        <v>360</v>
      </c>
      <c r="D88" s="93">
        <v>1.21</v>
      </c>
      <c r="E88" s="93">
        <f>SUM(C88*D88)</f>
        <v>435.59999999999997</v>
      </c>
      <c r="F88" s="90"/>
      <c r="G88" s="90"/>
      <c r="H88" s="110">
        <f>SUM(E88-G92)</f>
        <v>435.59999999999997</v>
      </c>
      <c r="I88" s="91" t="s">
        <v>112</v>
      </c>
    </row>
    <row r="89" spans="1:9" ht="26.65" customHeight="1" thickBot="1" x14ac:dyDescent="0.5">
      <c r="A89" s="29"/>
      <c r="B89" s="29"/>
      <c r="C89" s="121"/>
      <c r="D89" s="126"/>
      <c r="E89" s="121"/>
      <c r="F89" s="29"/>
      <c r="G89" s="121"/>
      <c r="H89" s="121"/>
      <c r="I89" s="108"/>
    </row>
    <row r="90" spans="1:9" ht="26.65" customHeight="1" thickBot="1" x14ac:dyDescent="0.5">
      <c r="A90" s="29"/>
      <c r="B90" s="38"/>
      <c r="C90" s="188" t="s">
        <v>108</v>
      </c>
      <c r="D90" s="189"/>
      <c r="E90" s="190"/>
      <c r="F90" s="125"/>
      <c r="G90" s="149" t="s">
        <v>109</v>
      </c>
      <c r="H90" s="151"/>
      <c r="I90" s="120"/>
    </row>
    <row r="91" spans="1:9" ht="76.150000000000006" customHeight="1" thickBot="1" x14ac:dyDescent="0.5">
      <c r="A91" s="29"/>
      <c r="B91" s="38"/>
      <c r="C91" s="185"/>
      <c r="D91" s="186"/>
      <c r="E91" s="187"/>
      <c r="F91" s="125"/>
      <c r="G91" s="185">
        <f>SUM(H1:H88)</f>
        <v>16558.98</v>
      </c>
      <c r="H91" s="187"/>
      <c r="I91" s="120"/>
    </row>
    <row r="92" spans="1:9" ht="26.65" customHeight="1" thickBot="1" x14ac:dyDescent="0.5">
      <c r="A92" s="29"/>
      <c r="B92" s="29"/>
      <c r="C92" s="29"/>
      <c r="D92" s="94"/>
      <c r="E92" s="29"/>
      <c r="F92" s="29"/>
      <c r="G92" s="130"/>
      <c r="H92" s="130"/>
      <c r="I92" s="108"/>
    </row>
    <row r="93" spans="1:9" ht="26.65" customHeight="1" thickBot="1" x14ac:dyDescent="0.5">
      <c r="A93" s="29"/>
      <c r="B93" s="29"/>
      <c r="C93" s="128"/>
      <c r="D93" s="128"/>
      <c r="E93" s="128"/>
      <c r="F93" s="127"/>
      <c r="G93" s="177">
        <v>0.11</v>
      </c>
      <c r="H93" s="178"/>
      <c r="I93" s="120"/>
    </row>
    <row r="94" spans="1:9" ht="26.65" customHeight="1" x14ac:dyDescent="0.45">
      <c r="A94" s="29"/>
      <c r="B94" s="29"/>
      <c r="C94" s="129"/>
      <c r="D94" s="129"/>
      <c r="E94" s="129"/>
      <c r="F94" s="125"/>
      <c r="G94" s="179"/>
      <c r="H94" s="180"/>
      <c r="I94" s="120"/>
    </row>
    <row r="95" spans="1:9" ht="26.65" customHeight="1" x14ac:dyDescent="0.45">
      <c r="A95" s="29"/>
      <c r="B95" s="29"/>
      <c r="C95" s="129"/>
      <c r="D95" s="129"/>
      <c r="E95" s="129"/>
      <c r="F95" s="125"/>
      <c r="G95" s="181"/>
      <c r="H95" s="182"/>
      <c r="I95" s="120"/>
    </row>
    <row r="96" spans="1:9" ht="46.15" customHeight="1" thickBot="1" x14ac:dyDescent="0.5">
      <c r="A96" s="29"/>
      <c r="B96" s="29"/>
      <c r="C96" s="129"/>
      <c r="D96" s="129"/>
      <c r="E96" s="129"/>
      <c r="F96" s="125"/>
      <c r="G96" s="183"/>
      <c r="H96" s="184"/>
      <c r="I96" s="120"/>
    </row>
    <row r="97" spans="1:9" ht="26.65" customHeight="1" x14ac:dyDescent="0.45">
      <c r="A97" s="29"/>
      <c r="B97" s="29"/>
      <c r="C97" s="29"/>
      <c r="D97" s="94"/>
      <c r="E97" s="29"/>
      <c r="F97" s="39"/>
      <c r="G97" s="122"/>
      <c r="H97" s="122"/>
      <c r="I97" s="108"/>
    </row>
    <row r="98" spans="1:9" ht="26.65" customHeight="1" x14ac:dyDescent="0.45">
      <c r="A98" s="29"/>
      <c r="B98" s="29"/>
      <c r="C98" s="29"/>
      <c r="D98" s="94"/>
      <c r="E98" s="29"/>
      <c r="F98" s="29"/>
      <c r="G98" s="29"/>
      <c r="H98" s="29"/>
      <c r="I98" s="108"/>
    </row>
    <row r="99" spans="1:9" ht="26.65" customHeight="1" x14ac:dyDescent="0.45">
      <c r="A99" s="29"/>
      <c r="B99" s="29"/>
      <c r="C99" s="29"/>
      <c r="D99" s="94"/>
      <c r="E99" s="29"/>
      <c r="F99" s="29"/>
      <c r="G99" s="29"/>
      <c r="H99" s="29"/>
      <c r="I99" s="108"/>
    </row>
    <row r="100" spans="1:9" ht="26.65" customHeight="1" x14ac:dyDescent="0.45"/>
    <row r="101" spans="1:9" ht="26.65" customHeight="1" x14ac:dyDescent="0.45"/>
    <row r="102" spans="1:9" ht="26.65" customHeight="1" x14ac:dyDescent="0.45"/>
    <row r="103" spans="1:9" ht="26.65" customHeight="1" x14ac:dyDescent="0.45"/>
    <row r="104" spans="1:9" ht="26.65" customHeight="1" x14ac:dyDescent="0.45"/>
    <row r="105" spans="1:9" ht="26.65" customHeight="1" x14ac:dyDescent="0.45"/>
    <row r="106" spans="1:9" ht="26.65" customHeight="1" x14ac:dyDescent="0.45"/>
    <row r="107" spans="1:9" ht="26.65" customHeight="1" x14ac:dyDescent="0.45"/>
  </sheetData>
  <mergeCells count="18">
    <mergeCell ref="A7:I7"/>
    <mergeCell ref="A14:I14"/>
    <mergeCell ref="A21:I21"/>
    <mergeCell ref="A86:I86"/>
    <mergeCell ref="A35:I35"/>
    <mergeCell ref="A28:I28"/>
    <mergeCell ref="A51:I51"/>
    <mergeCell ref="A58:I58"/>
    <mergeCell ref="A65:I65"/>
    <mergeCell ref="A72:I72"/>
    <mergeCell ref="A44:I44"/>
    <mergeCell ref="A79:I79"/>
    <mergeCell ref="G93:H93"/>
    <mergeCell ref="G94:H96"/>
    <mergeCell ref="C91:E91"/>
    <mergeCell ref="C90:E90"/>
    <mergeCell ref="G90:H90"/>
    <mergeCell ref="G91:H9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dicembre 22</vt:lpstr>
      <vt:lpstr>saldo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 design</dc:creator>
  <cp:lastModifiedBy>newhills </cp:lastModifiedBy>
  <dcterms:created xsi:type="dcterms:W3CDTF">2015-06-05T18:19:34Z</dcterms:created>
  <dcterms:modified xsi:type="dcterms:W3CDTF">2024-12-06T08:55:50Z</dcterms:modified>
</cp:coreProperties>
</file>