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Zeiss_MicMat\4_Detectormechanic\9_Inkoop&amp;Logistiek\"/>
    </mc:Choice>
  </mc:AlternateContent>
  <xr:revisionPtr revIDLastSave="0" documentId="13_ncr:1_{F0ABA4C4-0656-4149-B2D9-752EE392FCBB}" xr6:coauthVersionLast="47" xr6:coauthVersionMax="47" xr10:uidLastSave="{00000000-0000-0000-0000-000000000000}"/>
  <bookViews>
    <workbookView xWindow="-75" yWindow="0" windowWidth="35415" windowHeight="20130" activeTab="1" xr2:uid="{00000000-000D-0000-FFFF-FFFF00000000}"/>
  </bookViews>
  <sheets>
    <sheet name="Defect Parts Orders and Stock" sheetId="1" r:id="rId1"/>
    <sheet name="Invoic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N6" i="3"/>
  <c r="N5" i="3"/>
  <c r="O5" i="3" s="1"/>
  <c r="N4" i="3"/>
  <c r="O4" i="3" s="1"/>
  <c r="O3" i="3"/>
  <c r="N2" i="3"/>
  <c r="O2" i="3" s="1"/>
  <c r="I24" i="1"/>
  <c r="I10" i="1"/>
  <c r="I15" i="1"/>
  <c r="I16" i="1"/>
  <c r="I23" i="1"/>
  <c r="I18" i="1"/>
  <c r="I11" i="1"/>
  <c r="I13" i="1"/>
  <c r="I14" i="1"/>
  <c r="I2" i="1"/>
  <c r="I25" i="1" s="1"/>
  <c r="I3" i="1"/>
  <c r="I20" i="1"/>
  <c r="I21" i="1"/>
  <c r="I22" i="1"/>
  <c r="I7" i="1"/>
  <c r="I8" i="1"/>
  <c r="I9" i="1"/>
  <c r="I4" i="1"/>
  <c r="I17" i="1"/>
  <c r="I19" i="1"/>
  <c r="I6" i="1"/>
  <c r="I12" i="1"/>
  <c r="I5" i="1"/>
</calcChain>
</file>

<file path=xl/sharedStrings.xml><?xml version="1.0" encoding="utf-8"?>
<sst xmlns="http://schemas.openxmlformats.org/spreadsheetml/2006/main" count="498" uniqueCount="145">
  <si>
    <t>ORDERNR-LINE-DELIVERYLINE</t>
  </si>
  <si>
    <t>ENTRY_DATE</t>
  </si>
  <si>
    <t>ITEM</t>
  </si>
  <si>
    <t>REV.</t>
  </si>
  <si>
    <t>ITEMDESCRIPTION</t>
  </si>
  <si>
    <t>PO_OPEN_QTY</t>
  </si>
  <si>
    <t/>
  </si>
  <si>
    <t>Verstellgehäuse</t>
  </si>
  <si>
    <t>0001</t>
  </si>
  <si>
    <t>349553-0011-100-V01</t>
  </si>
  <si>
    <t>Cap</t>
  </si>
  <si>
    <t>349553-0045-000-V01</t>
  </si>
  <si>
    <t>Deckel</t>
  </si>
  <si>
    <t>0002</t>
  </si>
  <si>
    <t>349553-0040-000-V01</t>
  </si>
  <si>
    <t>Gehäuse</t>
  </si>
  <si>
    <t>0003</t>
  </si>
  <si>
    <t>349553-0010-100-V01</t>
  </si>
  <si>
    <t>Halter, Schleppkette</t>
  </si>
  <si>
    <t>0004</t>
  </si>
  <si>
    <t>347806-0103-000-V05</t>
  </si>
  <si>
    <t>Platte</t>
  </si>
  <si>
    <t>0005</t>
  </si>
  <si>
    <t>349553-0020-000-V03</t>
  </si>
  <si>
    <t>0006</t>
  </si>
  <si>
    <t>4024014692A-0001-001</t>
  </si>
  <si>
    <t>349553-0010-200-V01</t>
  </si>
  <si>
    <t>Mount Energy Chain</t>
  </si>
  <si>
    <t>4024014693A-0001-001</t>
  </si>
  <si>
    <t>4024014694A-0001-001</t>
  </si>
  <si>
    <t>4024014695A-0001-001</t>
  </si>
  <si>
    <t>349553-8026-000-V02</t>
  </si>
  <si>
    <t>Gehause, geklebt</t>
  </si>
  <si>
    <t>4024014696A-0001-001</t>
  </si>
  <si>
    <t>4024015029-0001-001</t>
  </si>
  <si>
    <t>4024015030-0001-001</t>
  </si>
  <si>
    <t>4024015031-0001-001</t>
  </si>
  <si>
    <t>L349553-0010-200</t>
  </si>
  <si>
    <t>V01</t>
  </si>
  <si>
    <t>Mount Energy Chain gelakt</t>
  </si>
  <si>
    <t>4024015031-0002-001</t>
  </si>
  <si>
    <t>4024015032-0001-001</t>
  </si>
  <si>
    <t>4024015033-0001-001</t>
  </si>
  <si>
    <t>4024015033-0002-001</t>
  </si>
  <si>
    <t>4024015034-0001-001</t>
  </si>
  <si>
    <t>4024015034-0002-001</t>
  </si>
  <si>
    <t>4024015035-0001-001</t>
  </si>
  <si>
    <t>4024015036-0001-001</t>
  </si>
  <si>
    <t>4024015037-0001-001</t>
  </si>
  <si>
    <t>349553-8024-000-V03</t>
  </si>
  <si>
    <t>4024015038-0001-001</t>
  </si>
  <si>
    <t>349553-8024-010-V02</t>
  </si>
  <si>
    <t>Adjustment Box STEM/BSD</t>
  </si>
  <si>
    <t>4024015099-0001-001</t>
  </si>
  <si>
    <t>TO RETUR</t>
  </si>
  <si>
    <t>QR2527022</t>
  </si>
  <si>
    <t>QR2527021</t>
  </si>
  <si>
    <t>QR2527023</t>
  </si>
  <si>
    <t>QA DR</t>
  </si>
  <si>
    <t>Invoiced Unit Price</t>
  </si>
  <si>
    <t>Invoiced amount</t>
  </si>
  <si>
    <t>Opm</t>
  </si>
  <si>
    <t>Samenstelling afgekeurd. Is 349553-0020-000-V03</t>
  </si>
  <si>
    <t>Samenstelling afgekeurd. Is 349553-0040-000-V01</t>
  </si>
  <si>
    <t>Samenstelling afgekeurd. Is 349553-0010-200-V01</t>
  </si>
  <si>
    <t>QR2538070</t>
  </si>
  <si>
    <t>Invoice Number HM</t>
  </si>
  <si>
    <t xml:space="preserve">           408063864</t>
  </si>
  <si>
    <t>90023641</t>
  </si>
  <si>
    <t>A</t>
  </si>
  <si>
    <t>E</t>
  </si>
  <si>
    <t>B</t>
  </si>
  <si>
    <t>C</t>
  </si>
  <si>
    <t>D</t>
  </si>
  <si>
    <t>F</t>
  </si>
  <si>
    <t>G</t>
  </si>
  <si>
    <t>Ref to invoice</t>
  </si>
  <si>
    <t>Ref</t>
  </si>
  <si>
    <t>REC_DATE</t>
  </si>
  <si>
    <t>ORDER_NUM</t>
  </si>
  <si>
    <t>ORDER_LINE</t>
  </si>
  <si>
    <t>REVISION</t>
  </si>
  <si>
    <t>DESCRIPTION</t>
  </si>
  <si>
    <t>ICN Multin</t>
  </si>
  <si>
    <t>VENDOR INVOICE NR</t>
  </si>
  <si>
    <t>VOUCH_DATE</t>
  </si>
  <si>
    <t>VOUCH_QTY</t>
  </si>
  <si>
    <t>VOUCH_COST</t>
  </si>
  <si>
    <t>INV_AMT</t>
  </si>
  <si>
    <t>To Credit pieces</t>
  </si>
  <si>
    <t>To Credit Amount</t>
  </si>
  <si>
    <t xml:space="preserve">          4021039789</t>
  </si>
  <si>
    <t xml:space="preserve"> </t>
  </si>
  <si>
    <t xml:space="preserve">           408063173</t>
  </si>
  <si>
    <t>4021039789</t>
  </si>
  <si>
    <t xml:space="preserve">           408063396</t>
  </si>
  <si>
    <t>90023533</t>
  </si>
  <si>
    <t xml:space="preserve">          4021039768</t>
  </si>
  <si>
    <t>0007</t>
  </si>
  <si>
    <t xml:space="preserve">           408063272</t>
  </si>
  <si>
    <t>90023532</t>
  </si>
  <si>
    <t xml:space="preserve">           408064657</t>
  </si>
  <si>
    <t>90023821</t>
  </si>
  <si>
    <t xml:space="preserve">           408062928</t>
  </si>
  <si>
    <t>90023498</t>
  </si>
  <si>
    <t xml:space="preserve">           408062792</t>
  </si>
  <si>
    <t>90023439</t>
  </si>
  <si>
    <t xml:space="preserve">          4021038577</t>
  </si>
  <si>
    <t xml:space="preserve">           408062795</t>
  </si>
  <si>
    <t>4021038577</t>
  </si>
  <si>
    <t xml:space="preserve">           408067222</t>
  </si>
  <si>
    <t>90024354</t>
  </si>
  <si>
    <t xml:space="preserve">           408066006</t>
  </si>
  <si>
    <t>90024021</t>
  </si>
  <si>
    <t xml:space="preserve">           408064953</t>
  </si>
  <si>
    <t>90023879</t>
  </si>
  <si>
    <t xml:space="preserve">          4021038799</t>
  </si>
  <si>
    <t xml:space="preserve">           408064659</t>
  </si>
  <si>
    <t>90023819</t>
  </si>
  <si>
    <t xml:space="preserve">          4021038735</t>
  </si>
  <si>
    <t xml:space="preserve">           408064660</t>
  </si>
  <si>
    <t>90023818</t>
  </si>
  <si>
    <t xml:space="preserve">           408062944</t>
  </si>
  <si>
    <t>90023441</t>
  </si>
  <si>
    <t xml:space="preserve">           408062077</t>
  </si>
  <si>
    <t>90023306</t>
  </si>
  <si>
    <t xml:space="preserve">           408068774</t>
  </si>
  <si>
    <t>90024567</t>
  </si>
  <si>
    <t xml:space="preserve">           408063862</t>
  </si>
  <si>
    <t>90023625</t>
  </si>
  <si>
    <t xml:space="preserve">           408062076</t>
  </si>
  <si>
    <t>90023305</t>
  </si>
  <si>
    <t xml:space="preserve">           408067221</t>
  </si>
  <si>
    <t>90024355</t>
  </si>
  <si>
    <t xml:space="preserve">           408066470</t>
  </si>
  <si>
    <t>90024150</t>
  </si>
  <si>
    <t xml:space="preserve">          4021038742</t>
  </si>
  <si>
    <t xml:space="preserve">           408065801</t>
  </si>
  <si>
    <t>90024019</t>
  </si>
  <si>
    <t xml:space="preserve">           408065802</t>
  </si>
  <si>
    <t>90024020</t>
  </si>
  <si>
    <t>Status</t>
  </si>
  <si>
    <t>Open Returnorder</t>
  </si>
  <si>
    <t>Defect Stock</t>
  </si>
  <si>
    <t>Total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</si>
</sst>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2" formatCode="#,##0.0000"/>
  </numFmts>
  <fonts count="6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Dialog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0" xfId="0" applyAlignment="1"/>
    <xf numFmtId="0" fontId="2" fillId="0" borderId="0" xfId="0" applyFont="1" applyAlignment="1"/>
    <xf numFmtId="4" fontId="0" fillId="0" borderId="0" xfId="0" applyNumberFormat="1" applyAlignment="1"/>
    <xf numFmtId="0" fontId="0" fillId="0" borderId="0" xfId="0" applyBorder="1"/>
    <xf numFmtId="0" fontId="0" fillId="2" borderId="0" xfId="0" applyFill="1"/>
    <xf numFmtId="4" fontId="3" fillId="0" borderId="1" xfId="0" applyNumberFormat="1" applyFont="1" applyBorder="1" applyAlignment="1">
      <alignment horizontal="left"/>
    </xf>
    <xf numFmtId="4" fontId="3" fillId="0" borderId="2" xfId="0" applyNumberFormat="1" applyFont="1" applyFill="1" applyBorder="1" applyAlignment="1">
      <alignment horizontal="left"/>
    </xf>
    <xf numFmtId="0" fontId="2" fillId="4" borderId="1" xfId="0" applyFont="1" applyFill="1" applyBorder="1" applyAlignment="1"/>
    <xf numFmtId="0" fontId="0" fillId="4" borderId="1" xfId="0" applyFill="1" applyBorder="1" applyAlignment="1"/>
    <xf numFmtId="1" fontId="0" fillId="4" borderId="1" xfId="0" applyNumberFormat="1" applyFill="1" applyBorder="1" applyAlignment="1">
      <alignment horizontal="right" vertical="center"/>
    </xf>
    <xf numFmtId="4" fontId="0" fillId="4" borderId="1" xfId="0" applyNumberFormat="1" applyFill="1" applyBorder="1" applyAlignment="1">
      <alignment horizontal="right" vertical="center"/>
    </xf>
    <xf numFmtId="0" fontId="2" fillId="4" borderId="1" xfId="1" applyFill="1" applyBorder="1" applyAlignment="1">
      <alignment wrapText="1"/>
    </xf>
    <xf numFmtId="1" fontId="2" fillId="4" borderId="1" xfId="1" applyNumberFormat="1" applyFill="1" applyBorder="1" applyAlignment="1">
      <alignment horizontal="right" vertical="center" wrapText="1"/>
    </xf>
    <xf numFmtId="0" fontId="0" fillId="5" borderId="1" xfId="0" applyFill="1" applyBorder="1" applyAlignment="1"/>
    <xf numFmtId="14" fontId="0" fillId="5" borderId="1" xfId="0" applyNumberFormat="1" applyFill="1" applyBorder="1" applyAlignment="1">
      <alignment horizontal="right" vertical="center"/>
    </xf>
    <xf numFmtId="0" fontId="2" fillId="5" borderId="1" xfId="0" applyFont="1" applyFill="1" applyBorder="1" applyAlignment="1"/>
    <xf numFmtId="1" fontId="0" fillId="5" borderId="1" xfId="0" applyNumberFormat="1" applyFill="1" applyBorder="1" applyAlignment="1">
      <alignment horizontal="right" vertical="center"/>
    </xf>
    <xf numFmtId="4" fontId="0" fillId="5" borderId="1" xfId="0" applyNumberForma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172" fontId="0" fillId="5" borderId="1" xfId="0" applyNumberFormat="1" applyFill="1" applyBorder="1" applyAlignment="1">
      <alignment horizontal="right" vertical="center"/>
    </xf>
    <xf numFmtId="0" fontId="0" fillId="6" borderId="1" xfId="0" applyFill="1" applyBorder="1" applyAlignment="1"/>
    <xf numFmtId="14" fontId="0" fillId="6" borderId="1" xfId="0" applyNumberFormat="1" applyFill="1" applyBorder="1" applyAlignment="1">
      <alignment horizontal="right" vertical="center"/>
    </xf>
    <xf numFmtId="0" fontId="2" fillId="6" borderId="1" xfId="0" applyFont="1" applyFill="1" applyBorder="1" applyAlignment="1"/>
    <xf numFmtId="1" fontId="0" fillId="6" borderId="1" xfId="0" applyNumberFormat="1" applyFill="1" applyBorder="1" applyAlignment="1">
      <alignment horizontal="right" vertical="center"/>
    </xf>
    <xf numFmtId="4" fontId="0" fillId="6" borderId="1" xfId="0" applyNumberFormat="1" applyFill="1" applyBorder="1" applyAlignment="1">
      <alignment horizontal="right" vertical="center"/>
    </xf>
    <xf numFmtId="0" fontId="0" fillId="0" borderId="0" xfId="0" applyFill="1" applyAlignment="1"/>
    <xf numFmtId="4" fontId="3" fillId="0" borderId="1" xfId="0" applyNumberFormat="1" applyFont="1" applyFill="1" applyBorder="1" applyAlignment="1">
      <alignment horizontal="left"/>
    </xf>
    <xf numFmtId="4" fontId="0" fillId="4" borderId="1" xfId="0" applyNumberFormat="1" applyFill="1" applyBorder="1" applyAlignment="1"/>
    <xf numFmtId="0" fontId="2" fillId="0" borderId="0" xfId="0" applyFont="1" applyFill="1" applyAlignment="1"/>
    <xf numFmtId="4" fontId="3" fillId="0" borderId="3" xfId="0" applyNumberFormat="1" applyFont="1" applyFill="1" applyBorder="1" applyAlignment="1">
      <alignment horizontal="left"/>
    </xf>
    <xf numFmtId="0" fontId="2" fillId="3" borderId="0" xfId="0" applyFont="1" applyFill="1" applyAlignment="1"/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5" fillId="5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14" fontId="0" fillId="0" borderId="0" xfId="0" applyNumberFormat="1" applyBorder="1"/>
    <xf numFmtId="0" fontId="0" fillId="5" borderId="0" xfId="0" applyFill="1" applyBorder="1"/>
    <xf numFmtId="14" fontId="0" fillId="5" borderId="0" xfId="0" applyNumberFormat="1" applyFill="1" applyBorder="1"/>
    <xf numFmtId="0" fontId="5" fillId="5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0" fillId="0" borderId="4" xfId="0" applyBorder="1"/>
    <xf numFmtId="14" fontId="0" fillId="0" borderId="4" xfId="0" applyNumberFormat="1" applyBorder="1"/>
    <xf numFmtId="0" fontId="0" fillId="5" borderId="4" xfId="0" applyFill="1" applyBorder="1"/>
    <xf numFmtId="14" fontId="0" fillId="5" borderId="4" xfId="0" applyNumberFormat="1" applyFill="1" applyBorder="1"/>
    <xf numFmtId="0" fontId="5" fillId="5" borderId="4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4" fontId="0" fillId="2" borderId="0" xfId="0" applyNumberFormat="1" applyFill="1"/>
    <xf numFmtId="4" fontId="0" fillId="2" borderId="0" xfId="0" applyNumberFormat="1" applyFill="1" applyBorder="1"/>
    <xf numFmtId="4" fontId="0" fillId="2" borderId="4" xfId="0" applyNumberFormat="1" applyFill="1" applyBorder="1"/>
    <xf numFmtId="4" fontId="0" fillId="0" borderId="0" xfId="0" applyNumberFormat="1" applyFill="1"/>
    <xf numFmtId="43" fontId="0" fillId="0" borderId="0" xfId="0" applyNumberFormat="1" applyAlignment="1"/>
  </cellXfs>
  <cellStyles count="3">
    <cellStyle name="Standaard" xfId="0" builtinId="0"/>
    <cellStyle name="Standaard 2" xfId="1" xr:uid="{1EA7D788-3648-4937-9332-72C9C42ACF4D}"/>
    <cellStyle name="Standaard 3" xfId="2" xr:uid="{0D66F526-4C36-4158-B1C2-36EC2E18E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pane ySplit="1" topLeftCell="A2" activePane="bottomLeft" state="frozen"/>
      <selection activeCell="E1" sqref="E1"/>
      <selection pane="bottomLeft" activeCell="C1" sqref="C1"/>
    </sheetView>
  </sheetViews>
  <sheetFormatPr defaultRowHeight="15"/>
  <cols>
    <col min="1" max="1" width="17.42578125" style="28" bestFit="1" customWidth="1"/>
    <col min="2" max="2" width="23.42578125" style="3" customWidth="1"/>
    <col min="3" max="3" width="12.140625" style="3" customWidth="1"/>
    <col min="4" max="4" width="19.7109375" style="3" bestFit="1" customWidth="1"/>
    <col min="5" max="5" width="5.140625" style="3" customWidth="1"/>
    <col min="6" max="6" width="25" style="3" bestFit="1" customWidth="1"/>
    <col min="7" max="7" width="14.28515625" style="3" bestFit="1" customWidth="1"/>
    <col min="8" max="8" width="18" style="5" bestFit="1" customWidth="1"/>
    <col min="9" max="9" width="16" style="5" bestFit="1" customWidth="1"/>
    <col min="10" max="10" width="45.42578125" style="5" bestFit="1" customWidth="1"/>
    <col min="11" max="11" width="15.28515625" style="3" bestFit="1" customWidth="1"/>
    <col min="12" max="12" width="14.85546875" style="28" bestFit="1" customWidth="1"/>
    <col min="13" max="13" width="11.7109375" style="28" bestFit="1" customWidth="1"/>
    <col min="14" max="14" width="9.42578125" style="28" bestFit="1" customWidth="1"/>
    <col min="15" max="16384" width="9.140625" style="28"/>
  </cols>
  <sheetData>
    <row r="1" spans="1:15">
      <c r="A1" s="31" t="s">
        <v>141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8" t="s">
        <v>59</v>
      </c>
      <c r="I1" s="8" t="s">
        <v>60</v>
      </c>
      <c r="J1" s="8" t="s">
        <v>61</v>
      </c>
      <c r="K1" s="29" t="s">
        <v>66</v>
      </c>
      <c r="L1" s="9" t="s">
        <v>76</v>
      </c>
      <c r="M1" s="9"/>
      <c r="O1" s="32"/>
    </row>
    <row r="2" spans="1:15">
      <c r="A2" s="23" t="s">
        <v>142</v>
      </c>
      <c r="B2" s="23" t="s">
        <v>28</v>
      </c>
      <c r="C2" s="24">
        <v>45700</v>
      </c>
      <c r="D2" s="25" t="s">
        <v>9</v>
      </c>
      <c r="E2" s="23" t="s">
        <v>6</v>
      </c>
      <c r="F2" s="23" t="s">
        <v>10</v>
      </c>
      <c r="G2" s="26">
        <v>121</v>
      </c>
      <c r="H2" s="27">
        <v>19.8</v>
      </c>
      <c r="I2" s="27">
        <f>H2*G2</f>
        <v>2395.8000000000002</v>
      </c>
      <c r="J2" s="27"/>
      <c r="K2" s="23"/>
      <c r="L2" s="33" t="s">
        <v>69</v>
      </c>
    </row>
    <row r="3" spans="1:15">
      <c r="A3" s="23" t="s">
        <v>142</v>
      </c>
      <c r="B3" s="23" t="s">
        <v>35</v>
      </c>
      <c r="C3" s="24">
        <v>45770</v>
      </c>
      <c r="D3" s="23" t="s">
        <v>9</v>
      </c>
      <c r="E3" s="23" t="s">
        <v>6</v>
      </c>
      <c r="F3" s="23" t="s">
        <v>10</v>
      </c>
      <c r="G3" s="26">
        <v>50</v>
      </c>
      <c r="H3" s="27">
        <v>19.8</v>
      </c>
      <c r="I3" s="27">
        <f>H3*G3</f>
        <v>990</v>
      </c>
      <c r="J3" s="27"/>
      <c r="K3" s="23"/>
      <c r="L3" s="33" t="s">
        <v>69</v>
      </c>
    </row>
    <row r="4" spans="1:15">
      <c r="A4" s="23" t="s">
        <v>142</v>
      </c>
      <c r="B4" s="23" t="s">
        <v>47</v>
      </c>
      <c r="C4" s="24">
        <v>45770</v>
      </c>
      <c r="D4" s="25" t="s">
        <v>11</v>
      </c>
      <c r="E4" s="23" t="s">
        <v>6</v>
      </c>
      <c r="F4" s="23" t="s">
        <v>12</v>
      </c>
      <c r="G4" s="26">
        <v>50</v>
      </c>
      <c r="H4" s="27">
        <v>17.82</v>
      </c>
      <c r="I4" s="27">
        <f>H4*G4</f>
        <v>891</v>
      </c>
      <c r="J4" s="27"/>
      <c r="K4" s="23"/>
      <c r="L4" s="33" t="s">
        <v>71</v>
      </c>
    </row>
    <row r="5" spans="1:15">
      <c r="A5" s="10" t="s">
        <v>143</v>
      </c>
      <c r="B5" s="10" t="s">
        <v>65</v>
      </c>
      <c r="C5" s="10" t="s">
        <v>54</v>
      </c>
      <c r="D5" s="10" t="s">
        <v>11</v>
      </c>
      <c r="E5" s="11"/>
      <c r="F5" s="11" t="s">
        <v>12</v>
      </c>
      <c r="G5" s="12">
        <v>57</v>
      </c>
      <c r="H5" s="13">
        <v>17.82</v>
      </c>
      <c r="I5" s="30">
        <f>H5*G5</f>
        <v>1015.74</v>
      </c>
      <c r="J5" s="30"/>
      <c r="K5" s="11"/>
      <c r="L5" s="33" t="s">
        <v>71</v>
      </c>
    </row>
    <row r="6" spans="1:15">
      <c r="A6" s="10" t="s">
        <v>143</v>
      </c>
      <c r="B6" s="10" t="s">
        <v>56</v>
      </c>
      <c r="C6" s="10" t="s">
        <v>58</v>
      </c>
      <c r="D6" s="14" t="s">
        <v>11</v>
      </c>
      <c r="E6" s="11"/>
      <c r="F6" s="14" t="s">
        <v>12</v>
      </c>
      <c r="G6" s="15">
        <v>77</v>
      </c>
      <c r="H6" s="13">
        <v>17.82</v>
      </c>
      <c r="I6" s="30">
        <f>H6*G6</f>
        <v>1372.14</v>
      </c>
      <c r="J6" s="30"/>
      <c r="K6" s="11"/>
      <c r="L6" s="33" t="s">
        <v>71</v>
      </c>
    </row>
    <row r="7" spans="1:15">
      <c r="A7" s="23" t="s">
        <v>142</v>
      </c>
      <c r="B7" s="23" t="s">
        <v>33</v>
      </c>
      <c r="C7" s="24">
        <v>45700</v>
      </c>
      <c r="D7" s="25" t="s">
        <v>14</v>
      </c>
      <c r="E7" s="23" t="s">
        <v>6</v>
      </c>
      <c r="F7" s="23" t="s">
        <v>15</v>
      </c>
      <c r="G7" s="26">
        <v>14</v>
      </c>
      <c r="H7" s="27">
        <v>74.8</v>
      </c>
      <c r="I7" s="27">
        <f>H7*G7</f>
        <v>1047.2</v>
      </c>
      <c r="J7" s="27"/>
      <c r="K7" s="23"/>
      <c r="L7" s="33" t="s">
        <v>72</v>
      </c>
    </row>
    <row r="8" spans="1:15">
      <c r="A8" s="23" t="s">
        <v>142</v>
      </c>
      <c r="B8" s="23" t="s">
        <v>46</v>
      </c>
      <c r="C8" s="24">
        <v>45770</v>
      </c>
      <c r="D8" s="23" t="s">
        <v>14</v>
      </c>
      <c r="E8" s="23" t="s">
        <v>6</v>
      </c>
      <c r="F8" s="23" t="s">
        <v>15</v>
      </c>
      <c r="G8" s="26">
        <v>50</v>
      </c>
      <c r="H8" s="27">
        <v>74.8</v>
      </c>
      <c r="I8" s="27">
        <f>H8*G8</f>
        <v>3740</v>
      </c>
      <c r="J8" s="27"/>
      <c r="K8" s="23"/>
      <c r="L8" s="33" t="s">
        <v>72</v>
      </c>
    </row>
    <row r="9" spans="1:15">
      <c r="A9" s="23" t="s">
        <v>142</v>
      </c>
      <c r="B9" s="23" t="s">
        <v>53</v>
      </c>
      <c r="C9" s="24">
        <v>45803</v>
      </c>
      <c r="D9" s="23" t="s">
        <v>14</v>
      </c>
      <c r="E9" s="23" t="s">
        <v>6</v>
      </c>
      <c r="F9" s="23" t="s">
        <v>15</v>
      </c>
      <c r="G9" s="26">
        <v>16</v>
      </c>
      <c r="H9" s="27">
        <v>74.8</v>
      </c>
      <c r="I9" s="27">
        <f>H9*G9</f>
        <v>1196.8</v>
      </c>
      <c r="J9" s="27"/>
      <c r="K9" s="23"/>
      <c r="L9" s="33" t="s">
        <v>72</v>
      </c>
    </row>
    <row r="10" spans="1:15">
      <c r="A10" s="18" t="s">
        <v>142</v>
      </c>
      <c r="B10" s="18" t="s">
        <v>30</v>
      </c>
      <c r="C10" s="17">
        <v>45700</v>
      </c>
      <c r="D10" s="18" t="s">
        <v>31</v>
      </c>
      <c r="E10" s="16" t="s">
        <v>6</v>
      </c>
      <c r="F10" s="16" t="s">
        <v>32</v>
      </c>
      <c r="G10" s="19">
        <v>14</v>
      </c>
      <c r="H10" s="22">
        <v>74.8</v>
      </c>
      <c r="I10" s="20">
        <f>H10*G10</f>
        <v>1047.2</v>
      </c>
      <c r="J10" s="21" t="s">
        <v>63</v>
      </c>
      <c r="K10" s="16"/>
      <c r="L10" s="33" t="s">
        <v>72</v>
      </c>
    </row>
    <row r="11" spans="1:15">
      <c r="A11" s="23" t="s">
        <v>142</v>
      </c>
      <c r="B11" s="23" t="s">
        <v>34</v>
      </c>
      <c r="C11" s="24">
        <v>45770</v>
      </c>
      <c r="D11" s="25" t="s">
        <v>17</v>
      </c>
      <c r="E11" s="23" t="s">
        <v>6</v>
      </c>
      <c r="F11" s="23" t="s">
        <v>18</v>
      </c>
      <c r="G11" s="26">
        <v>40</v>
      </c>
      <c r="H11" s="27">
        <v>55</v>
      </c>
      <c r="I11" s="27">
        <f>H11*G11</f>
        <v>2200</v>
      </c>
      <c r="J11" s="27"/>
      <c r="K11" s="23"/>
      <c r="L11" s="33" t="s">
        <v>73</v>
      </c>
    </row>
    <row r="12" spans="1:15">
      <c r="A12" s="10" t="s">
        <v>143</v>
      </c>
      <c r="B12" s="10" t="s">
        <v>57</v>
      </c>
      <c r="C12" s="10" t="s">
        <v>58</v>
      </c>
      <c r="D12" s="14" t="s">
        <v>17</v>
      </c>
      <c r="E12" s="11"/>
      <c r="F12" s="14" t="s">
        <v>18</v>
      </c>
      <c r="G12" s="15">
        <v>156</v>
      </c>
      <c r="H12" s="13">
        <v>55</v>
      </c>
      <c r="I12" s="30">
        <f>H12*G12</f>
        <v>8580</v>
      </c>
      <c r="J12" s="30"/>
      <c r="K12" s="11"/>
      <c r="L12" s="33" t="s">
        <v>73</v>
      </c>
    </row>
    <row r="13" spans="1:15">
      <c r="A13" s="23" t="s">
        <v>142</v>
      </c>
      <c r="B13" s="23" t="s">
        <v>25</v>
      </c>
      <c r="C13" s="24">
        <v>45700</v>
      </c>
      <c r="D13" s="25" t="s">
        <v>26</v>
      </c>
      <c r="E13" s="23" t="s">
        <v>6</v>
      </c>
      <c r="F13" s="23" t="s">
        <v>27</v>
      </c>
      <c r="G13" s="26">
        <v>14</v>
      </c>
      <c r="H13" s="27">
        <v>56.7</v>
      </c>
      <c r="I13" s="27">
        <f>H13*G13</f>
        <v>793.80000000000007</v>
      </c>
      <c r="J13" s="27"/>
      <c r="K13" s="23"/>
      <c r="L13" s="33" t="s">
        <v>70</v>
      </c>
    </row>
    <row r="14" spans="1:15">
      <c r="A14" s="23" t="s">
        <v>142</v>
      </c>
      <c r="B14" s="23" t="s">
        <v>41</v>
      </c>
      <c r="C14" s="24">
        <v>45770</v>
      </c>
      <c r="D14" s="23" t="s">
        <v>26</v>
      </c>
      <c r="E14" s="23" t="s">
        <v>6</v>
      </c>
      <c r="F14" s="23" t="s">
        <v>27</v>
      </c>
      <c r="G14" s="26">
        <v>3</v>
      </c>
      <c r="H14" s="27">
        <v>56.7</v>
      </c>
      <c r="I14" s="27">
        <f>H14*G14</f>
        <v>170.10000000000002</v>
      </c>
      <c r="J14" s="27"/>
      <c r="K14" s="23"/>
      <c r="L14" s="33" t="s">
        <v>70</v>
      </c>
    </row>
    <row r="15" spans="1:15">
      <c r="A15" s="16" t="s">
        <v>142</v>
      </c>
      <c r="B15" s="16" t="s">
        <v>36</v>
      </c>
      <c r="C15" s="17">
        <v>45770</v>
      </c>
      <c r="D15" s="18" t="s">
        <v>37</v>
      </c>
      <c r="E15" s="16" t="s">
        <v>38</v>
      </c>
      <c r="F15" s="16" t="s">
        <v>39</v>
      </c>
      <c r="G15" s="19">
        <v>7</v>
      </c>
      <c r="H15" s="22">
        <v>56.7</v>
      </c>
      <c r="I15" s="20">
        <f>H15*G15</f>
        <v>396.90000000000003</v>
      </c>
      <c r="J15" s="21" t="s">
        <v>64</v>
      </c>
      <c r="K15" s="16"/>
      <c r="L15" s="33" t="s">
        <v>70</v>
      </c>
    </row>
    <row r="16" spans="1:15">
      <c r="A16" s="16" t="s">
        <v>142</v>
      </c>
      <c r="B16" s="16" t="s">
        <v>40</v>
      </c>
      <c r="C16" s="17">
        <v>45770</v>
      </c>
      <c r="D16" s="16" t="s">
        <v>37</v>
      </c>
      <c r="E16" s="16" t="s">
        <v>38</v>
      </c>
      <c r="F16" s="16" t="s">
        <v>39</v>
      </c>
      <c r="G16" s="19">
        <v>1</v>
      </c>
      <c r="H16" s="22">
        <v>56.7</v>
      </c>
      <c r="I16" s="20">
        <f>H16*G16</f>
        <v>56.7</v>
      </c>
      <c r="J16" s="21" t="s">
        <v>64</v>
      </c>
      <c r="K16" s="16"/>
      <c r="L16" s="33" t="s">
        <v>70</v>
      </c>
    </row>
    <row r="17" spans="1:12">
      <c r="A17" s="23" t="s">
        <v>142</v>
      </c>
      <c r="B17" s="23" t="s">
        <v>42</v>
      </c>
      <c r="C17" s="24">
        <v>45770</v>
      </c>
      <c r="D17" s="25" t="s">
        <v>20</v>
      </c>
      <c r="E17" s="23" t="s">
        <v>6</v>
      </c>
      <c r="F17" s="23" t="s">
        <v>21</v>
      </c>
      <c r="G17" s="26">
        <v>100</v>
      </c>
      <c r="H17" s="27">
        <v>11.55</v>
      </c>
      <c r="I17" s="27">
        <f>H17*G17</f>
        <v>1155</v>
      </c>
      <c r="J17" s="27"/>
      <c r="K17" s="23"/>
      <c r="L17" s="33" t="s">
        <v>74</v>
      </c>
    </row>
    <row r="18" spans="1:12">
      <c r="A18" s="23" t="s">
        <v>142</v>
      </c>
      <c r="B18" s="23" t="s">
        <v>43</v>
      </c>
      <c r="C18" s="24">
        <v>45770</v>
      </c>
      <c r="D18" s="23" t="s">
        <v>20</v>
      </c>
      <c r="E18" s="23" t="s">
        <v>6</v>
      </c>
      <c r="F18" s="23" t="s">
        <v>21</v>
      </c>
      <c r="G18" s="26">
        <v>2</v>
      </c>
      <c r="H18" s="27">
        <v>11.55</v>
      </c>
      <c r="I18" s="27">
        <f>H18*G18</f>
        <v>23.1</v>
      </c>
      <c r="J18" s="27"/>
      <c r="K18" s="23"/>
      <c r="L18" s="33" t="s">
        <v>74</v>
      </c>
    </row>
    <row r="19" spans="1:12">
      <c r="A19" s="10" t="s">
        <v>143</v>
      </c>
      <c r="B19" s="10" t="s">
        <v>55</v>
      </c>
      <c r="C19" s="10" t="s">
        <v>58</v>
      </c>
      <c r="D19" s="14" t="s">
        <v>20</v>
      </c>
      <c r="E19" s="11"/>
      <c r="F19" s="14" t="s">
        <v>21</v>
      </c>
      <c r="G19" s="15">
        <v>293</v>
      </c>
      <c r="H19" s="13">
        <v>11.55</v>
      </c>
      <c r="I19" s="30">
        <f>H19*G19</f>
        <v>3384.15</v>
      </c>
      <c r="J19" s="30"/>
      <c r="K19" s="11"/>
      <c r="L19" s="33" t="s">
        <v>74</v>
      </c>
    </row>
    <row r="20" spans="1:12">
      <c r="A20" s="23" t="s">
        <v>142</v>
      </c>
      <c r="B20" s="23" t="s">
        <v>29</v>
      </c>
      <c r="C20" s="24">
        <v>45700</v>
      </c>
      <c r="D20" s="25" t="s">
        <v>23</v>
      </c>
      <c r="E20" s="23" t="s">
        <v>6</v>
      </c>
      <c r="F20" s="23" t="s">
        <v>7</v>
      </c>
      <c r="G20" s="26">
        <v>91</v>
      </c>
      <c r="H20" s="27">
        <v>132</v>
      </c>
      <c r="I20" s="27">
        <f>H20*G20</f>
        <v>12012</v>
      </c>
      <c r="J20" s="27"/>
      <c r="K20" s="23"/>
      <c r="L20" s="33" t="s">
        <v>75</v>
      </c>
    </row>
    <row r="21" spans="1:12">
      <c r="A21" s="23" t="s">
        <v>142</v>
      </c>
      <c r="B21" s="23" t="s">
        <v>44</v>
      </c>
      <c r="C21" s="24">
        <v>45770</v>
      </c>
      <c r="D21" s="23" t="s">
        <v>23</v>
      </c>
      <c r="E21" s="23" t="s">
        <v>6</v>
      </c>
      <c r="F21" s="23" t="s">
        <v>7</v>
      </c>
      <c r="G21" s="26">
        <v>50</v>
      </c>
      <c r="H21" s="27">
        <v>132</v>
      </c>
      <c r="I21" s="27">
        <f>H21*G21</f>
        <v>6600</v>
      </c>
      <c r="J21" s="27"/>
      <c r="K21" s="23"/>
      <c r="L21" s="33" t="s">
        <v>75</v>
      </c>
    </row>
    <row r="22" spans="1:12">
      <c r="A22" s="23" t="s">
        <v>142</v>
      </c>
      <c r="B22" s="23" t="s">
        <v>45</v>
      </c>
      <c r="C22" s="24">
        <v>45770</v>
      </c>
      <c r="D22" s="23" t="s">
        <v>23</v>
      </c>
      <c r="E22" s="23" t="s">
        <v>6</v>
      </c>
      <c r="F22" s="23" t="s">
        <v>7</v>
      </c>
      <c r="G22" s="26">
        <v>1</v>
      </c>
      <c r="H22" s="27">
        <v>132</v>
      </c>
      <c r="I22" s="27">
        <f>H22*G22</f>
        <v>132</v>
      </c>
      <c r="J22" s="27"/>
      <c r="K22" s="23"/>
      <c r="L22" s="33" t="s">
        <v>75</v>
      </c>
    </row>
    <row r="23" spans="1:12">
      <c r="A23" s="16" t="s">
        <v>142</v>
      </c>
      <c r="B23" s="16" t="s">
        <v>48</v>
      </c>
      <c r="C23" s="17">
        <v>45770</v>
      </c>
      <c r="D23" s="18" t="s">
        <v>49</v>
      </c>
      <c r="E23" s="16" t="s">
        <v>6</v>
      </c>
      <c r="F23" s="16" t="s">
        <v>7</v>
      </c>
      <c r="G23" s="19">
        <v>13</v>
      </c>
      <c r="H23" s="20">
        <v>132</v>
      </c>
      <c r="I23" s="20">
        <f>H23*G23</f>
        <v>1716</v>
      </c>
      <c r="J23" s="21" t="s">
        <v>62</v>
      </c>
      <c r="K23" s="16"/>
      <c r="L23" s="33" t="s">
        <v>75</v>
      </c>
    </row>
    <row r="24" spans="1:12">
      <c r="A24" s="16" t="s">
        <v>142</v>
      </c>
      <c r="B24" s="16" t="s">
        <v>50</v>
      </c>
      <c r="C24" s="17">
        <v>45770</v>
      </c>
      <c r="D24" s="18" t="s">
        <v>51</v>
      </c>
      <c r="E24" s="16" t="s">
        <v>6</v>
      </c>
      <c r="F24" s="16" t="s">
        <v>52</v>
      </c>
      <c r="G24" s="19">
        <v>1</v>
      </c>
      <c r="H24" s="20">
        <v>132</v>
      </c>
      <c r="I24" s="20">
        <f>H24*G24</f>
        <v>132</v>
      </c>
      <c r="J24" s="21" t="s">
        <v>62</v>
      </c>
      <c r="K24" s="16"/>
      <c r="L24" s="33" t="s">
        <v>75</v>
      </c>
    </row>
    <row r="25" spans="1:12">
      <c r="I25" s="5">
        <f>SUM(I2:I24)</f>
        <v>51047.630000000005</v>
      </c>
    </row>
    <row r="27" spans="1:12">
      <c r="B27" s="4" t="s">
        <v>144</v>
      </c>
    </row>
    <row r="28" spans="1:12">
      <c r="A28" s="31" t="s">
        <v>142</v>
      </c>
      <c r="B28" s="57">
        <f>SUMIF(A2:A24,A28,I2:I24)</f>
        <v>36695.599999999999</v>
      </c>
    </row>
    <row r="29" spans="1:12">
      <c r="A29" s="31" t="s">
        <v>143</v>
      </c>
      <c r="B29" s="57">
        <f>SUMIF(A2:A24,A29,I2:I24)</f>
        <v>14352.03</v>
      </c>
    </row>
  </sheetData>
  <sortState xmlns:xlrd2="http://schemas.microsoft.com/office/spreadsheetml/2017/richdata2" ref="B2:CD23">
    <sortCondition ref="F2:F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4274-319A-48D7-8195-EB9C95974C72}">
  <dimension ref="A1:P38"/>
  <sheetViews>
    <sheetView tabSelected="1" workbookViewId="0">
      <pane ySplit="1" topLeftCell="A2" activePane="bottomLeft" state="frozen"/>
      <selection pane="bottomLeft" activeCell="X20" sqref="X20"/>
    </sheetView>
  </sheetViews>
  <sheetFormatPr defaultRowHeight="15"/>
  <cols>
    <col min="1" max="1" width="4" bestFit="1" customWidth="1"/>
    <col min="2" max="2" width="9.85546875" bestFit="1" customWidth="1"/>
    <col min="3" max="3" width="15.42578125" bestFit="1" customWidth="1"/>
    <col min="4" max="4" width="11.85546875" bestFit="1" customWidth="1"/>
    <col min="5" max="5" width="19.7109375" bestFit="1" customWidth="1"/>
    <col min="6" max="6" width="9.42578125" bestFit="1" customWidth="1"/>
    <col min="7" max="7" width="19.42578125" bestFit="1" customWidth="1"/>
    <col min="8" max="8" width="14.85546875" bestFit="1" customWidth="1"/>
    <col min="9" max="9" width="19.7109375" bestFit="1" customWidth="1"/>
    <col min="10" max="10" width="13.140625" bestFit="1" customWidth="1"/>
    <col min="11" max="11" width="11.85546875" bestFit="1" customWidth="1"/>
    <col min="12" max="12" width="13.140625" bestFit="1" customWidth="1"/>
    <col min="13" max="13" width="9.28515625" bestFit="1" customWidth="1"/>
    <col min="14" max="14" width="15.28515625" bestFit="1" customWidth="1"/>
    <col min="15" max="15" width="16.7109375" style="1" bestFit="1" customWidth="1"/>
    <col min="16" max="16" width="4" bestFit="1" customWidth="1"/>
  </cols>
  <sheetData>
    <row r="1" spans="1:16">
      <c r="A1" t="s">
        <v>77</v>
      </c>
      <c r="B1" s="34" t="s">
        <v>78</v>
      </c>
      <c r="C1" t="s">
        <v>79</v>
      </c>
      <c r="D1" t="s">
        <v>80</v>
      </c>
      <c r="E1" t="s">
        <v>2</v>
      </c>
      <c r="F1" t="s">
        <v>81</v>
      </c>
      <c r="G1" t="s">
        <v>82</v>
      </c>
      <c r="H1" t="s">
        <v>83</v>
      </c>
      <c r="I1" s="35" t="s">
        <v>84</v>
      </c>
      <c r="J1" s="36" t="s">
        <v>85</v>
      </c>
      <c r="K1" s="35" t="s">
        <v>86</v>
      </c>
      <c r="L1" t="s">
        <v>87</v>
      </c>
      <c r="M1" t="s">
        <v>88</v>
      </c>
      <c r="N1" s="7" t="s">
        <v>89</v>
      </c>
      <c r="O1" s="53" t="s">
        <v>90</v>
      </c>
      <c r="P1" t="s">
        <v>77</v>
      </c>
    </row>
    <row r="2" spans="1:16">
      <c r="A2" t="s">
        <v>69</v>
      </c>
      <c r="B2" s="34">
        <v>45427</v>
      </c>
      <c r="C2" t="s">
        <v>91</v>
      </c>
      <c r="D2" t="s">
        <v>16</v>
      </c>
      <c r="E2" t="s">
        <v>9</v>
      </c>
      <c r="F2" t="s">
        <v>92</v>
      </c>
      <c r="G2" t="s">
        <v>10</v>
      </c>
      <c r="H2" t="s">
        <v>67</v>
      </c>
      <c r="I2" s="35" t="s">
        <v>68</v>
      </c>
      <c r="J2" s="36">
        <v>45422</v>
      </c>
      <c r="K2" s="37">
        <v>2</v>
      </c>
      <c r="L2" s="38">
        <v>19.8</v>
      </c>
      <c r="M2" s="38">
        <v>39.6</v>
      </c>
      <c r="N2" s="7">
        <f>K2</f>
        <v>2</v>
      </c>
      <c r="O2" s="53">
        <f>N2*L2</f>
        <v>39.6</v>
      </c>
      <c r="P2" t="s">
        <v>69</v>
      </c>
    </row>
    <row r="3" spans="1:16">
      <c r="A3" t="s">
        <v>69</v>
      </c>
      <c r="B3" s="34">
        <v>45404</v>
      </c>
      <c r="C3" t="s">
        <v>91</v>
      </c>
      <c r="D3" t="s">
        <v>16</v>
      </c>
      <c r="E3" t="s">
        <v>9</v>
      </c>
      <c r="F3" t="s">
        <v>92</v>
      </c>
      <c r="G3" t="s">
        <v>10</v>
      </c>
      <c r="H3" t="s">
        <v>93</v>
      </c>
      <c r="I3" s="35" t="s">
        <v>94</v>
      </c>
      <c r="J3" s="36">
        <v>45394</v>
      </c>
      <c r="K3" s="37">
        <v>69</v>
      </c>
      <c r="L3" s="38">
        <v>19.8</v>
      </c>
      <c r="M3" s="38">
        <v>1366.2</v>
      </c>
      <c r="N3" s="7">
        <v>21</v>
      </c>
      <c r="O3" s="53">
        <f>N3*L3</f>
        <v>415.8</v>
      </c>
      <c r="P3" t="s">
        <v>69</v>
      </c>
    </row>
    <row r="4" spans="1:16">
      <c r="A4" t="s">
        <v>69</v>
      </c>
      <c r="B4" s="34">
        <v>45404</v>
      </c>
      <c r="C4" t="s">
        <v>91</v>
      </c>
      <c r="D4" t="s">
        <v>16</v>
      </c>
      <c r="E4" t="s">
        <v>9</v>
      </c>
      <c r="F4" t="s">
        <v>92</v>
      </c>
      <c r="G4" t="s">
        <v>10</v>
      </c>
      <c r="H4" t="s">
        <v>93</v>
      </c>
      <c r="I4" s="35" t="s">
        <v>94</v>
      </c>
      <c r="J4" s="36">
        <v>45394</v>
      </c>
      <c r="K4" s="37">
        <v>36</v>
      </c>
      <c r="L4" s="38">
        <v>19.8</v>
      </c>
      <c r="M4" s="38">
        <v>712.8</v>
      </c>
      <c r="N4" s="7">
        <f>K4</f>
        <v>36</v>
      </c>
      <c r="O4" s="53">
        <f>N4*L4</f>
        <v>712.80000000000007</v>
      </c>
      <c r="P4" t="s">
        <v>69</v>
      </c>
    </row>
    <row r="5" spans="1:16">
      <c r="A5" t="s">
        <v>69</v>
      </c>
      <c r="B5" s="34">
        <v>45404</v>
      </c>
      <c r="C5" t="s">
        <v>91</v>
      </c>
      <c r="D5" t="s">
        <v>16</v>
      </c>
      <c r="E5" t="s">
        <v>9</v>
      </c>
      <c r="F5" t="s">
        <v>92</v>
      </c>
      <c r="G5" t="s">
        <v>10</v>
      </c>
      <c r="H5" t="s">
        <v>93</v>
      </c>
      <c r="I5" s="35" t="s">
        <v>94</v>
      </c>
      <c r="J5" s="36">
        <v>45394</v>
      </c>
      <c r="K5" s="37">
        <v>75</v>
      </c>
      <c r="L5" s="38">
        <v>19.8</v>
      </c>
      <c r="M5" s="38">
        <v>1485</v>
      </c>
      <c r="N5" s="7">
        <f>K5</f>
        <v>75</v>
      </c>
      <c r="O5" s="53">
        <f>N5*L5</f>
        <v>1485</v>
      </c>
      <c r="P5" t="s">
        <v>69</v>
      </c>
    </row>
    <row r="6" spans="1:16">
      <c r="A6" t="s">
        <v>69</v>
      </c>
      <c r="B6" s="34">
        <v>45404</v>
      </c>
      <c r="C6" t="s">
        <v>91</v>
      </c>
      <c r="D6" t="s">
        <v>16</v>
      </c>
      <c r="E6" t="s">
        <v>9</v>
      </c>
      <c r="F6" t="s">
        <v>92</v>
      </c>
      <c r="G6" t="s">
        <v>10</v>
      </c>
      <c r="H6" t="s">
        <v>93</v>
      </c>
      <c r="I6" s="35" t="s">
        <v>94</v>
      </c>
      <c r="J6" s="36">
        <v>45394</v>
      </c>
      <c r="K6" s="37">
        <v>37</v>
      </c>
      <c r="L6" s="38">
        <v>19.8</v>
      </c>
      <c r="M6" s="38">
        <v>732.6</v>
      </c>
      <c r="N6" s="7">
        <f>K6</f>
        <v>37</v>
      </c>
      <c r="O6" s="53">
        <f>N6*L6</f>
        <v>732.6</v>
      </c>
      <c r="P6" t="s">
        <v>69</v>
      </c>
    </row>
    <row r="7" spans="1:16">
      <c r="A7" t="s">
        <v>71</v>
      </c>
      <c r="B7" s="34">
        <v>45404</v>
      </c>
      <c r="C7" t="s">
        <v>91</v>
      </c>
      <c r="D7" t="s">
        <v>24</v>
      </c>
      <c r="E7" t="s">
        <v>11</v>
      </c>
      <c r="F7" t="s">
        <v>92</v>
      </c>
      <c r="G7" t="s">
        <v>12</v>
      </c>
      <c r="H7" t="s">
        <v>95</v>
      </c>
      <c r="I7" s="35" t="s">
        <v>96</v>
      </c>
      <c r="J7" s="36">
        <v>45401</v>
      </c>
      <c r="K7" s="37">
        <v>210</v>
      </c>
      <c r="L7" s="38">
        <v>17.82</v>
      </c>
      <c r="M7" s="38">
        <v>3742.2</v>
      </c>
      <c r="N7" s="39">
        <v>84</v>
      </c>
      <c r="O7" s="53">
        <f>N7*L7</f>
        <v>1496.88</v>
      </c>
      <c r="P7" t="s">
        <v>71</v>
      </c>
    </row>
    <row r="8" spans="1:16">
      <c r="A8" t="s">
        <v>71</v>
      </c>
      <c r="B8" s="34">
        <v>45404</v>
      </c>
      <c r="C8" t="s">
        <v>91</v>
      </c>
      <c r="D8" t="s">
        <v>24</v>
      </c>
      <c r="E8" t="s">
        <v>11</v>
      </c>
      <c r="F8" t="s">
        <v>92</v>
      </c>
      <c r="G8" t="s">
        <v>12</v>
      </c>
      <c r="H8" t="s">
        <v>95</v>
      </c>
      <c r="I8" s="35" t="s">
        <v>96</v>
      </c>
      <c r="J8" s="36">
        <v>45401</v>
      </c>
      <c r="K8" s="37">
        <v>88</v>
      </c>
      <c r="L8" s="38">
        <v>17.82</v>
      </c>
      <c r="M8" s="38">
        <v>1568.16</v>
      </c>
      <c r="N8" s="39">
        <v>88</v>
      </c>
      <c r="O8" s="53">
        <f>N8*L8</f>
        <v>1568.16</v>
      </c>
      <c r="P8" t="s">
        <v>71</v>
      </c>
    </row>
    <row r="9" spans="1:16">
      <c r="A9" t="s">
        <v>71</v>
      </c>
      <c r="B9" s="34">
        <v>45404</v>
      </c>
      <c r="C9" t="s">
        <v>97</v>
      </c>
      <c r="D9" t="s">
        <v>98</v>
      </c>
      <c r="E9" t="s">
        <v>11</v>
      </c>
      <c r="F9" t="s">
        <v>92</v>
      </c>
      <c r="G9" t="s">
        <v>12</v>
      </c>
      <c r="H9" t="s">
        <v>99</v>
      </c>
      <c r="I9" s="35" t="s">
        <v>100</v>
      </c>
      <c r="J9" s="36">
        <v>45401</v>
      </c>
      <c r="K9" s="37">
        <v>12</v>
      </c>
      <c r="L9" s="38">
        <v>22</v>
      </c>
      <c r="M9" s="38">
        <v>264</v>
      </c>
      <c r="N9" s="7">
        <v>12</v>
      </c>
      <c r="O9" s="53">
        <f>N9*L9</f>
        <v>264</v>
      </c>
      <c r="P9" t="s">
        <v>71</v>
      </c>
    </row>
    <row r="10" spans="1:16">
      <c r="A10" t="s">
        <v>72</v>
      </c>
      <c r="B10" s="34">
        <v>45446</v>
      </c>
      <c r="C10" t="s">
        <v>91</v>
      </c>
      <c r="D10" t="s">
        <v>22</v>
      </c>
      <c r="E10" t="s">
        <v>14</v>
      </c>
      <c r="F10" t="s">
        <v>92</v>
      </c>
      <c r="G10" t="s">
        <v>15</v>
      </c>
      <c r="H10" t="s">
        <v>101</v>
      </c>
      <c r="I10" s="35" t="s">
        <v>102</v>
      </c>
      <c r="J10" s="36">
        <v>45444</v>
      </c>
      <c r="K10" s="37">
        <v>46</v>
      </c>
      <c r="L10" s="38">
        <v>74.8</v>
      </c>
      <c r="M10" s="38">
        <v>3440.8</v>
      </c>
      <c r="N10" s="39">
        <v>46</v>
      </c>
      <c r="O10" s="53">
        <f>N10*L10</f>
        <v>3440.7999999999997</v>
      </c>
      <c r="P10" t="s">
        <v>72</v>
      </c>
    </row>
    <row r="11" spans="1:16">
      <c r="A11" t="s">
        <v>72</v>
      </c>
      <c r="B11" s="34">
        <v>45404</v>
      </c>
      <c r="C11" t="s">
        <v>91</v>
      </c>
      <c r="D11" t="s">
        <v>22</v>
      </c>
      <c r="E11" t="s">
        <v>14</v>
      </c>
      <c r="F11" t="s">
        <v>92</v>
      </c>
      <c r="G11" t="s">
        <v>15</v>
      </c>
      <c r="H11" t="s">
        <v>103</v>
      </c>
      <c r="I11" s="35" t="s">
        <v>104</v>
      </c>
      <c r="J11" s="36">
        <v>45394</v>
      </c>
      <c r="K11" s="37">
        <v>1</v>
      </c>
      <c r="L11" s="38">
        <v>74.8</v>
      </c>
      <c r="M11" s="38">
        <v>74.8</v>
      </c>
      <c r="N11" s="39">
        <v>1</v>
      </c>
      <c r="O11" s="53">
        <f>N11*L11</f>
        <v>74.8</v>
      </c>
      <c r="P11" t="s">
        <v>72</v>
      </c>
    </row>
    <row r="12" spans="1:16">
      <c r="A12" t="s">
        <v>72</v>
      </c>
      <c r="B12" s="34">
        <v>45391</v>
      </c>
      <c r="C12" t="s">
        <v>91</v>
      </c>
      <c r="D12" t="s">
        <v>22</v>
      </c>
      <c r="E12" t="s">
        <v>14</v>
      </c>
      <c r="F12" t="s">
        <v>92</v>
      </c>
      <c r="G12" t="s">
        <v>15</v>
      </c>
      <c r="H12" t="s">
        <v>105</v>
      </c>
      <c r="I12" s="35" t="s">
        <v>106</v>
      </c>
      <c r="J12" s="36">
        <v>45387</v>
      </c>
      <c r="K12" s="37">
        <v>41</v>
      </c>
      <c r="L12" s="38">
        <v>74.8</v>
      </c>
      <c r="M12" s="38">
        <v>3066.8</v>
      </c>
      <c r="N12" s="39">
        <v>37</v>
      </c>
      <c r="O12" s="53">
        <f>N12*L12</f>
        <v>2767.6</v>
      </c>
      <c r="P12" t="s">
        <v>72</v>
      </c>
    </row>
    <row r="13" spans="1:16">
      <c r="A13" t="s">
        <v>72</v>
      </c>
      <c r="B13" s="34">
        <v>45391</v>
      </c>
      <c r="C13" t="s">
        <v>107</v>
      </c>
      <c r="D13" t="s">
        <v>22</v>
      </c>
      <c r="E13" t="s">
        <v>14</v>
      </c>
      <c r="F13" t="s">
        <v>92</v>
      </c>
      <c r="G13" t="s">
        <v>15</v>
      </c>
      <c r="H13" t="s">
        <v>108</v>
      </c>
      <c r="I13" s="35" t="s">
        <v>109</v>
      </c>
      <c r="J13" s="36">
        <v>45387</v>
      </c>
      <c r="K13" s="37">
        <v>10</v>
      </c>
      <c r="L13" s="38">
        <v>52.2</v>
      </c>
      <c r="M13" s="38">
        <v>522</v>
      </c>
      <c r="N13" s="39">
        <v>10</v>
      </c>
      <c r="O13" s="53">
        <f>N13*L13</f>
        <v>522</v>
      </c>
      <c r="P13" t="s">
        <v>72</v>
      </c>
    </row>
    <row r="14" spans="1:16">
      <c r="A14" t="s">
        <v>73</v>
      </c>
      <c r="B14" s="34">
        <v>45523</v>
      </c>
      <c r="C14" t="s">
        <v>91</v>
      </c>
      <c r="D14" t="s">
        <v>13</v>
      </c>
      <c r="E14" t="s">
        <v>17</v>
      </c>
      <c r="F14" t="s">
        <v>92</v>
      </c>
      <c r="G14" t="s">
        <v>18</v>
      </c>
      <c r="H14" t="s">
        <v>110</v>
      </c>
      <c r="I14" s="35" t="s">
        <v>111</v>
      </c>
      <c r="J14" s="36">
        <v>45513</v>
      </c>
      <c r="K14" s="37">
        <v>11</v>
      </c>
      <c r="L14" s="38">
        <v>55</v>
      </c>
      <c r="M14" s="38">
        <v>605</v>
      </c>
      <c r="N14" s="39">
        <v>11</v>
      </c>
      <c r="O14" s="53">
        <f>N14*L14</f>
        <v>605</v>
      </c>
      <c r="P14" t="s">
        <v>73</v>
      </c>
    </row>
    <row r="15" spans="1:16">
      <c r="A15" t="s">
        <v>73</v>
      </c>
      <c r="B15" s="34">
        <v>45470</v>
      </c>
      <c r="C15" t="s">
        <v>91</v>
      </c>
      <c r="D15" t="s">
        <v>13</v>
      </c>
      <c r="E15" t="s">
        <v>17</v>
      </c>
      <c r="F15" t="s">
        <v>92</v>
      </c>
      <c r="G15" t="s">
        <v>18</v>
      </c>
      <c r="H15" t="s">
        <v>112</v>
      </c>
      <c r="I15" s="35" t="s">
        <v>113</v>
      </c>
      <c r="J15" s="36">
        <v>45474</v>
      </c>
      <c r="K15" s="37">
        <v>7</v>
      </c>
      <c r="L15" s="38">
        <v>55</v>
      </c>
      <c r="M15" s="38">
        <v>385</v>
      </c>
      <c r="N15" s="39">
        <v>7</v>
      </c>
      <c r="O15" s="53">
        <f>N15*L15</f>
        <v>385</v>
      </c>
      <c r="P15" t="s">
        <v>73</v>
      </c>
    </row>
    <row r="16" spans="1:16">
      <c r="A16" t="s">
        <v>73</v>
      </c>
      <c r="B16" s="34">
        <v>45470</v>
      </c>
      <c r="C16" t="s">
        <v>91</v>
      </c>
      <c r="D16" t="s">
        <v>13</v>
      </c>
      <c r="E16" t="s">
        <v>17</v>
      </c>
      <c r="F16" t="s">
        <v>92</v>
      </c>
      <c r="G16" t="s">
        <v>18</v>
      </c>
      <c r="H16" t="s">
        <v>112</v>
      </c>
      <c r="I16" s="35" t="s">
        <v>113</v>
      </c>
      <c r="J16" s="36">
        <v>45474</v>
      </c>
      <c r="K16" s="37">
        <v>21</v>
      </c>
      <c r="L16" s="38">
        <v>55</v>
      </c>
      <c r="M16" s="38">
        <v>1155</v>
      </c>
      <c r="N16" s="39">
        <v>21</v>
      </c>
      <c r="O16" s="53">
        <f>N16*L16</f>
        <v>1155</v>
      </c>
      <c r="P16" t="s">
        <v>73</v>
      </c>
    </row>
    <row r="17" spans="1:16">
      <c r="A17" t="s">
        <v>73</v>
      </c>
      <c r="B17" s="34">
        <v>45470</v>
      </c>
      <c r="C17" t="s">
        <v>91</v>
      </c>
      <c r="D17" t="s">
        <v>13</v>
      </c>
      <c r="E17" t="s">
        <v>17</v>
      </c>
      <c r="F17" t="s">
        <v>92</v>
      </c>
      <c r="G17" t="s">
        <v>18</v>
      </c>
      <c r="H17" t="s">
        <v>112</v>
      </c>
      <c r="I17" s="35" t="s">
        <v>113</v>
      </c>
      <c r="J17" s="36">
        <v>45474</v>
      </c>
      <c r="K17" s="37">
        <v>88</v>
      </c>
      <c r="L17" s="38">
        <v>55</v>
      </c>
      <c r="M17" s="38">
        <v>4840</v>
      </c>
      <c r="N17" s="39">
        <v>88</v>
      </c>
      <c r="O17" s="53">
        <f>N17*L17</f>
        <v>4840</v>
      </c>
      <c r="P17" t="s">
        <v>73</v>
      </c>
    </row>
    <row r="18" spans="1:16">
      <c r="A18" t="s">
        <v>73</v>
      </c>
      <c r="B18" s="34">
        <v>45454</v>
      </c>
      <c r="C18" t="s">
        <v>91</v>
      </c>
      <c r="D18" t="s">
        <v>13</v>
      </c>
      <c r="E18" t="s">
        <v>17</v>
      </c>
      <c r="F18" t="s">
        <v>92</v>
      </c>
      <c r="G18" t="s">
        <v>18</v>
      </c>
      <c r="H18" t="s">
        <v>114</v>
      </c>
      <c r="I18" s="35" t="s">
        <v>115</v>
      </c>
      <c r="J18" s="36">
        <v>45450</v>
      </c>
      <c r="K18" s="37">
        <v>8</v>
      </c>
      <c r="L18" s="38">
        <v>55</v>
      </c>
      <c r="M18" s="38">
        <v>440</v>
      </c>
      <c r="N18" s="39">
        <v>8</v>
      </c>
      <c r="O18" s="53">
        <f>N18*L18</f>
        <v>440</v>
      </c>
      <c r="P18" t="s">
        <v>73</v>
      </c>
    </row>
    <row r="19" spans="1:16">
      <c r="A19" t="s">
        <v>73</v>
      </c>
      <c r="B19" s="34">
        <v>45454</v>
      </c>
      <c r="C19" t="s">
        <v>91</v>
      </c>
      <c r="D19" t="s">
        <v>13</v>
      </c>
      <c r="E19" t="s">
        <v>17</v>
      </c>
      <c r="F19" t="s">
        <v>92</v>
      </c>
      <c r="G19" t="s">
        <v>18</v>
      </c>
      <c r="H19" t="s">
        <v>114</v>
      </c>
      <c r="I19" s="35" t="s">
        <v>115</v>
      </c>
      <c r="J19" s="36">
        <v>45450</v>
      </c>
      <c r="K19" s="37">
        <v>5</v>
      </c>
      <c r="L19" s="38">
        <v>55</v>
      </c>
      <c r="M19" s="38">
        <v>275</v>
      </c>
      <c r="N19" s="39">
        <v>5</v>
      </c>
      <c r="O19" s="53">
        <f>N19*L19</f>
        <v>275</v>
      </c>
      <c r="P19" t="s">
        <v>73</v>
      </c>
    </row>
    <row r="20" spans="1:16">
      <c r="A20" t="s">
        <v>73</v>
      </c>
      <c r="B20" s="34">
        <v>45446</v>
      </c>
      <c r="C20" t="s">
        <v>116</v>
      </c>
      <c r="D20" t="s">
        <v>8</v>
      </c>
      <c r="E20" t="s">
        <v>17</v>
      </c>
      <c r="F20" t="s">
        <v>92</v>
      </c>
      <c r="G20" t="s">
        <v>18</v>
      </c>
      <c r="H20" t="s">
        <v>117</v>
      </c>
      <c r="I20" s="35" t="s">
        <v>118</v>
      </c>
      <c r="J20" s="36">
        <v>45444</v>
      </c>
      <c r="K20" s="37">
        <v>44</v>
      </c>
      <c r="L20" s="38">
        <v>61</v>
      </c>
      <c r="M20" s="38">
        <v>2684</v>
      </c>
      <c r="N20" s="39">
        <v>8</v>
      </c>
      <c r="O20" s="53">
        <f>N20*L20</f>
        <v>488</v>
      </c>
      <c r="P20" t="s">
        <v>73</v>
      </c>
    </row>
    <row r="21" spans="1:16">
      <c r="A21" t="s">
        <v>73</v>
      </c>
      <c r="B21" s="34">
        <v>45446</v>
      </c>
      <c r="C21" t="s">
        <v>119</v>
      </c>
      <c r="D21" t="s">
        <v>13</v>
      </c>
      <c r="E21" t="s">
        <v>17</v>
      </c>
      <c r="F21" t="s">
        <v>92</v>
      </c>
      <c r="G21" t="s">
        <v>18</v>
      </c>
      <c r="H21" t="s">
        <v>120</v>
      </c>
      <c r="I21" s="35" t="s">
        <v>121</v>
      </c>
      <c r="J21" s="36">
        <v>45444</v>
      </c>
      <c r="K21" s="37">
        <v>48</v>
      </c>
      <c r="L21" s="38">
        <v>61</v>
      </c>
      <c r="M21" s="38">
        <v>2928</v>
      </c>
      <c r="N21" s="39">
        <v>48</v>
      </c>
      <c r="O21" s="53">
        <f>N21*L21</f>
        <v>2928</v>
      </c>
      <c r="P21" t="s">
        <v>73</v>
      </c>
    </row>
    <row r="22" spans="1:16">
      <c r="A22" t="s">
        <v>70</v>
      </c>
      <c r="B22" s="34">
        <v>45390</v>
      </c>
      <c r="C22" t="s">
        <v>97</v>
      </c>
      <c r="D22" t="s">
        <v>19</v>
      </c>
      <c r="E22" t="s">
        <v>26</v>
      </c>
      <c r="F22" t="s">
        <v>92</v>
      </c>
      <c r="G22" t="s">
        <v>27</v>
      </c>
      <c r="H22" t="s">
        <v>122</v>
      </c>
      <c r="I22" s="35" t="s">
        <v>123</v>
      </c>
      <c r="J22" s="36">
        <v>45387</v>
      </c>
      <c r="K22" s="37">
        <v>7</v>
      </c>
      <c r="L22" s="38">
        <v>56.7</v>
      </c>
      <c r="M22" s="38">
        <v>396.9</v>
      </c>
      <c r="N22" s="39">
        <v>7</v>
      </c>
      <c r="O22" s="53">
        <f>N22*L22</f>
        <v>396.90000000000003</v>
      </c>
      <c r="P22" t="s">
        <v>70</v>
      </c>
    </row>
    <row r="23" spans="1:16">
      <c r="A23" t="s">
        <v>70</v>
      </c>
      <c r="B23" s="34">
        <v>45365</v>
      </c>
      <c r="C23" t="s">
        <v>97</v>
      </c>
      <c r="D23" t="s">
        <v>19</v>
      </c>
      <c r="E23" t="s">
        <v>26</v>
      </c>
      <c r="F23" t="s">
        <v>92</v>
      </c>
      <c r="G23" t="s">
        <v>27</v>
      </c>
      <c r="H23" t="s">
        <v>124</v>
      </c>
      <c r="I23" s="35" t="s">
        <v>125</v>
      </c>
      <c r="J23" s="36">
        <v>45366</v>
      </c>
      <c r="K23" s="37">
        <v>33</v>
      </c>
      <c r="L23" s="38">
        <v>56.7</v>
      </c>
      <c r="M23" s="38">
        <v>1871.1</v>
      </c>
      <c r="N23" s="39">
        <v>18</v>
      </c>
      <c r="O23" s="53">
        <f>N23*L23</f>
        <v>1020.6</v>
      </c>
      <c r="P23" t="s">
        <v>70</v>
      </c>
    </row>
    <row r="24" spans="1:16">
      <c r="A24" t="s">
        <v>74</v>
      </c>
      <c r="B24" s="34">
        <v>45555</v>
      </c>
      <c r="C24" t="s">
        <v>91</v>
      </c>
      <c r="D24" t="s">
        <v>8</v>
      </c>
      <c r="E24" t="s">
        <v>20</v>
      </c>
      <c r="F24" t="s">
        <v>92</v>
      </c>
      <c r="G24" t="s">
        <v>21</v>
      </c>
      <c r="H24" t="s">
        <v>126</v>
      </c>
      <c r="I24" s="35" t="s">
        <v>127</v>
      </c>
      <c r="J24" s="36">
        <v>45554</v>
      </c>
      <c r="K24" s="37">
        <v>290</v>
      </c>
      <c r="L24" s="38">
        <v>11.55</v>
      </c>
      <c r="M24" s="38">
        <v>3349.5</v>
      </c>
      <c r="N24" s="39">
        <v>290</v>
      </c>
      <c r="O24" s="53">
        <f>N24*L24</f>
        <v>3349.5</v>
      </c>
      <c r="P24" t="s">
        <v>74</v>
      </c>
    </row>
    <row r="25" spans="1:16">
      <c r="A25" t="s">
        <v>74</v>
      </c>
      <c r="B25" s="34">
        <v>45427</v>
      </c>
      <c r="C25" t="s">
        <v>91</v>
      </c>
      <c r="D25" t="s">
        <v>8</v>
      </c>
      <c r="E25" t="s">
        <v>20</v>
      </c>
      <c r="F25" t="s">
        <v>92</v>
      </c>
      <c r="G25" t="s">
        <v>21</v>
      </c>
      <c r="H25" t="s">
        <v>128</v>
      </c>
      <c r="I25" s="35" t="s">
        <v>129</v>
      </c>
      <c r="J25" s="36">
        <v>45422</v>
      </c>
      <c r="K25" s="37">
        <v>25</v>
      </c>
      <c r="L25" s="38">
        <v>11.55</v>
      </c>
      <c r="M25" s="38">
        <v>288.75</v>
      </c>
      <c r="N25" s="39">
        <v>25</v>
      </c>
      <c r="O25" s="53">
        <f>N25*L25</f>
        <v>288.75</v>
      </c>
      <c r="P25" t="s">
        <v>74</v>
      </c>
    </row>
    <row r="26" spans="1:16">
      <c r="A26" t="s">
        <v>74</v>
      </c>
      <c r="B26" s="34">
        <v>45365</v>
      </c>
      <c r="C26" t="s">
        <v>97</v>
      </c>
      <c r="D26" t="s">
        <v>16</v>
      </c>
      <c r="E26" t="s">
        <v>20</v>
      </c>
      <c r="F26" t="s">
        <v>92</v>
      </c>
      <c r="G26" t="s">
        <v>21</v>
      </c>
      <c r="H26" t="s">
        <v>130</v>
      </c>
      <c r="I26" s="35" t="s">
        <v>131</v>
      </c>
      <c r="J26" s="36">
        <v>45366</v>
      </c>
      <c r="K26" s="37">
        <v>229</v>
      </c>
      <c r="L26" s="38">
        <v>10.5</v>
      </c>
      <c r="M26" s="38">
        <v>2404.5</v>
      </c>
      <c r="N26" s="39">
        <v>80</v>
      </c>
      <c r="O26" s="53">
        <f>N26*L26</f>
        <v>840</v>
      </c>
      <c r="P26" t="s">
        <v>74</v>
      </c>
    </row>
    <row r="27" spans="1:16">
      <c r="A27" t="s">
        <v>75</v>
      </c>
      <c r="B27" s="34">
        <v>45523</v>
      </c>
      <c r="C27" t="s">
        <v>91</v>
      </c>
      <c r="D27" t="s">
        <v>19</v>
      </c>
      <c r="E27" t="s">
        <v>23</v>
      </c>
      <c r="F27" t="s">
        <v>92</v>
      </c>
      <c r="G27" t="s">
        <v>7</v>
      </c>
      <c r="H27" t="s">
        <v>132</v>
      </c>
      <c r="I27" s="35" t="s">
        <v>133</v>
      </c>
      <c r="J27" s="36">
        <v>45513</v>
      </c>
      <c r="K27" s="37">
        <v>7</v>
      </c>
      <c r="L27" s="38">
        <v>132</v>
      </c>
      <c r="M27" s="38">
        <v>924</v>
      </c>
      <c r="N27" s="39">
        <v>7</v>
      </c>
      <c r="O27" s="53">
        <f>N27*L27</f>
        <v>924</v>
      </c>
      <c r="P27" t="s">
        <v>75</v>
      </c>
    </row>
    <row r="28" spans="1:16">
      <c r="A28" t="s">
        <v>75</v>
      </c>
      <c r="B28" s="34">
        <v>45489</v>
      </c>
      <c r="C28" t="s">
        <v>91</v>
      </c>
      <c r="D28" t="s">
        <v>19</v>
      </c>
      <c r="E28" t="s">
        <v>23</v>
      </c>
      <c r="F28" t="s">
        <v>92</v>
      </c>
      <c r="G28" t="s">
        <v>7</v>
      </c>
      <c r="H28" t="s">
        <v>134</v>
      </c>
      <c r="I28" s="35" t="s">
        <v>135</v>
      </c>
      <c r="J28" s="36">
        <v>45485</v>
      </c>
      <c r="K28" s="37">
        <v>12</v>
      </c>
      <c r="L28" s="38">
        <v>132</v>
      </c>
      <c r="M28" s="38">
        <v>1584</v>
      </c>
      <c r="N28" s="39">
        <v>12</v>
      </c>
      <c r="O28" s="53">
        <f>N28*L28</f>
        <v>1584</v>
      </c>
      <c r="P28" t="s">
        <v>75</v>
      </c>
    </row>
    <row r="29" spans="1:16">
      <c r="A29" t="s">
        <v>75</v>
      </c>
      <c r="B29" s="34">
        <v>45489</v>
      </c>
      <c r="C29" t="s">
        <v>91</v>
      </c>
      <c r="D29" t="s">
        <v>19</v>
      </c>
      <c r="E29" t="s">
        <v>23</v>
      </c>
      <c r="F29" t="s">
        <v>92</v>
      </c>
      <c r="G29" t="s">
        <v>7</v>
      </c>
      <c r="H29" t="s">
        <v>134</v>
      </c>
      <c r="I29" s="35" t="s">
        <v>135</v>
      </c>
      <c r="J29" s="36">
        <v>45485</v>
      </c>
      <c r="K29" s="37">
        <v>12</v>
      </c>
      <c r="L29" s="38">
        <v>132</v>
      </c>
      <c r="M29" s="38">
        <v>1584</v>
      </c>
      <c r="N29" s="39">
        <v>12</v>
      </c>
      <c r="O29" s="53">
        <f>N29*L29</f>
        <v>1584</v>
      </c>
      <c r="P29" t="s">
        <v>75</v>
      </c>
    </row>
    <row r="30" spans="1:16">
      <c r="A30" t="s">
        <v>75</v>
      </c>
      <c r="B30" s="34">
        <v>45489</v>
      </c>
      <c r="C30" t="s">
        <v>91</v>
      </c>
      <c r="D30" t="s">
        <v>19</v>
      </c>
      <c r="E30" t="s">
        <v>23</v>
      </c>
      <c r="F30" t="s">
        <v>92</v>
      </c>
      <c r="G30" t="s">
        <v>7</v>
      </c>
      <c r="H30" t="s">
        <v>134</v>
      </c>
      <c r="I30" s="35" t="s">
        <v>135</v>
      </c>
      <c r="J30" s="36">
        <v>45485</v>
      </c>
      <c r="K30" s="37">
        <v>12</v>
      </c>
      <c r="L30" s="38">
        <v>132</v>
      </c>
      <c r="M30" s="38">
        <v>1584</v>
      </c>
      <c r="N30" s="39">
        <v>12</v>
      </c>
      <c r="O30" s="53">
        <f>N30*L30</f>
        <v>1584</v>
      </c>
      <c r="P30" t="s">
        <v>75</v>
      </c>
    </row>
    <row r="31" spans="1:16">
      <c r="A31" t="s">
        <v>75</v>
      </c>
      <c r="B31" s="34">
        <v>45489</v>
      </c>
      <c r="C31" t="s">
        <v>91</v>
      </c>
      <c r="D31" t="s">
        <v>19</v>
      </c>
      <c r="E31" t="s">
        <v>23</v>
      </c>
      <c r="F31" t="s">
        <v>92</v>
      </c>
      <c r="G31" t="s">
        <v>7</v>
      </c>
      <c r="H31" t="s">
        <v>134</v>
      </c>
      <c r="I31" s="35" t="s">
        <v>135</v>
      </c>
      <c r="J31" s="36">
        <v>45485</v>
      </c>
      <c r="K31" s="37">
        <v>12</v>
      </c>
      <c r="L31" s="38">
        <v>132</v>
      </c>
      <c r="M31" s="38">
        <v>1584</v>
      </c>
      <c r="N31" s="39">
        <v>12</v>
      </c>
      <c r="O31" s="53">
        <f>N31*L31</f>
        <v>1584</v>
      </c>
      <c r="P31" t="s">
        <v>75</v>
      </c>
    </row>
    <row r="32" spans="1:16">
      <c r="A32" t="s">
        <v>75</v>
      </c>
      <c r="B32" s="34">
        <v>45489</v>
      </c>
      <c r="C32" t="s">
        <v>91</v>
      </c>
      <c r="D32" t="s">
        <v>19</v>
      </c>
      <c r="E32" t="s">
        <v>23</v>
      </c>
      <c r="F32" t="s">
        <v>92</v>
      </c>
      <c r="G32" t="s">
        <v>7</v>
      </c>
      <c r="H32" t="s">
        <v>134</v>
      </c>
      <c r="I32" s="35" t="s">
        <v>135</v>
      </c>
      <c r="J32" s="36">
        <v>45485</v>
      </c>
      <c r="K32" s="37">
        <v>12</v>
      </c>
      <c r="L32" s="38">
        <v>132</v>
      </c>
      <c r="M32" s="38">
        <v>1584</v>
      </c>
      <c r="N32" s="39">
        <v>12</v>
      </c>
      <c r="O32" s="53">
        <f>N32*L32</f>
        <v>1584</v>
      </c>
      <c r="P32" t="s">
        <v>75</v>
      </c>
    </row>
    <row r="33" spans="1:16">
      <c r="A33" t="s">
        <v>75</v>
      </c>
      <c r="B33" s="34">
        <v>45489</v>
      </c>
      <c r="C33" t="s">
        <v>91</v>
      </c>
      <c r="D33" t="s">
        <v>19</v>
      </c>
      <c r="E33" t="s">
        <v>23</v>
      </c>
      <c r="F33" t="s">
        <v>92</v>
      </c>
      <c r="G33" t="s">
        <v>7</v>
      </c>
      <c r="H33" t="s">
        <v>134</v>
      </c>
      <c r="I33" s="35" t="s">
        <v>135</v>
      </c>
      <c r="J33" s="36">
        <v>45485</v>
      </c>
      <c r="K33" s="37">
        <v>12</v>
      </c>
      <c r="L33" s="38">
        <v>132</v>
      </c>
      <c r="M33" s="38">
        <v>1584</v>
      </c>
      <c r="N33" s="39">
        <v>12</v>
      </c>
      <c r="O33" s="53">
        <f>N33*L33</f>
        <v>1584</v>
      </c>
      <c r="P33" t="s">
        <v>75</v>
      </c>
    </row>
    <row r="34" spans="1:16">
      <c r="A34" t="s">
        <v>75</v>
      </c>
      <c r="B34" s="34">
        <v>45489</v>
      </c>
      <c r="C34" t="s">
        <v>91</v>
      </c>
      <c r="D34" t="s">
        <v>19</v>
      </c>
      <c r="E34" t="s">
        <v>23</v>
      </c>
      <c r="F34" t="s">
        <v>92</v>
      </c>
      <c r="G34" t="s">
        <v>7</v>
      </c>
      <c r="H34" t="s">
        <v>134</v>
      </c>
      <c r="I34" s="35" t="s">
        <v>135</v>
      </c>
      <c r="J34" s="36">
        <v>45485</v>
      </c>
      <c r="K34" s="37">
        <v>12</v>
      </c>
      <c r="L34" s="38">
        <v>132</v>
      </c>
      <c r="M34" s="38">
        <v>1584</v>
      </c>
      <c r="N34" s="39">
        <v>12</v>
      </c>
      <c r="O34" s="53">
        <f>N34*L34</f>
        <v>1584</v>
      </c>
      <c r="P34" t="s">
        <v>75</v>
      </c>
    </row>
    <row r="35" spans="1:16">
      <c r="A35" t="s">
        <v>75</v>
      </c>
      <c r="B35" s="34">
        <v>45489</v>
      </c>
      <c r="C35" t="s">
        <v>91</v>
      </c>
      <c r="D35" t="s">
        <v>19</v>
      </c>
      <c r="E35" t="s">
        <v>23</v>
      </c>
      <c r="F35" t="s">
        <v>92</v>
      </c>
      <c r="G35" t="s">
        <v>7</v>
      </c>
      <c r="H35" t="s">
        <v>134</v>
      </c>
      <c r="I35" s="35" t="s">
        <v>135</v>
      </c>
      <c r="J35" s="36">
        <v>45485</v>
      </c>
      <c r="K35" s="37">
        <v>5</v>
      </c>
      <c r="L35" s="38">
        <v>132</v>
      </c>
      <c r="M35" s="38">
        <v>660</v>
      </c>
      <c r="N35" s="39">
        <v>5</v>
      </c>
      <c r="O35" s="53">
        <f>N35*L35</f>
        <v>660</v>
      </c>
      <c r="P35" t="s">
        <v>75</v>
      </c>
    </row>
    <row r="36" spans="1:16">
      <c r="A36" s="6" t="s">
        <v>75</v>
      </c>
      <c r="B36" s="40">
        <v>45470</v>
      </c>
      <c r="C36" s="6" t="s">
        <v>136</v>
      </c>
      <c r="D36" s="6" t="s">
        <v>8</v>
      </c>
      <c r="E36" s="6" t="s">
        <v>23</v>
      </c>
      <c r="F36" s="6" t="s">
        <v>92</v>
      </c>
      <c r="G36" s="6" t="s">
        <v>7</v>
      </c>
      <c r="H36" s="6" t="s">
        <v>137</v>
      </c>
      <c r="I36" s="41" t="s">
        <v>138</v>
      </c>
      <c r="J36" s="42">
        <v>45474</v>
      </c>
      <c r="K36" s="43">
        <v>23</v>
      </c>
      <c r="L36" s="44">
        <v>130</v>
      </c>
      <c r="M36" s="44">
        <v>2990</v>
      </c>
      <c r="N36" s="45">
        <v>23</v>
      </c>
      <c r="O36" s="54">
        <f>N36*L36</f>
        <v>2990</v>
      </c>
      <c r="P36" s="6" t="s">
        <v>75</v>
      </c>
    </row>
    <row r="37" spans="1:16" ht="15.75" thickBot="1">
      <c r="A37" s="46" t="s">
        <v>75</v>
      </c>
      <c r="B37" s="47">
        <v>45470</v>
      </c>
      <c r="C37" s="46" t="s">
        <v>91</v>
      </c>
      <c r="D37" s="46" t="s">
        <v>19</v>
      </c>
      <c r="E37" s="46" t="s">
        <v>23</v>
      </c>
      <c r="F37" s="46" t="s">
        <v>92</v>
      </c>
      <c r="G37" s="46" t="s">
        <v>7</v>
      </c>
      <c r="H37" s="46" t="s">
        <v>139</v>
      </c>
      <c r="I37" s="48" t="s">
        <v>140</v>
      </c>
      <c r="J37" s="49">
        <v>45474</v>
      </c>
      <c r="K37" s="50">
        <v>37</v>
      </c>
      <c r="L37" s="51">
        <v>132</v>
      </c>
      <c r="M37" s="51">
        <v>4884</v>
      </c>
      <c r="N37" s="52">
        <v>37</v>
      </c>
      <c r="O37" s="55">
        <f>N37*L37</f>
        <v>4884</v>
      </c>
      <c r="P37" s="46" t="s">
        <v>75</v>
      </c>
    </row>
    <row r="38" spans="1:16">
      <c r="O38" s="56">
        <f>SUM(O2:O37)</f>
        <v>51077.79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Defect Parts Orders and Stock</vt:lpstr>
      <vt:lpstr>Invoices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de Jong</dc:creator>
  <cp:lastModifiedBy>Inge de Jong</cp:lastModifiedBy>
  <dcterms:created xsi:type="dcterms:W3CDTF">2025-09-29T11:48:22Z</dcterms:created>
  <dcterms:modified xsi:type="dcterms:W3CDTF">2025-09-29T11:52:36Z</dcterms:modified>
</cp:coreProperties>
</file>